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ARS\28-JR\AAR\AAR2024\Region - 1\11-28-2025 (8)\Mapandan_Pangasinan_aar2024_AAPSI_APMT-ok\final\AAR\"/>
    </mc:Choice>
  </mc:AlternateContent>
  <xr:revisionPtr revIDLastSave="0" documentId="13_ncr:1_{6FEC5855-CD56-44D9-86EA-6A1EEAD669ED}" xr6:coauthVersionLast="36" xr6:coauthVersionMax="47" xr10:uidLastSave="{00000000-0000-0000-0000-000000000000}"/>
  <bookViews>
    <workbookView xWindow="0" yWindow="0" windowWidth="28800" windowHeight="10905" xr2:uid="{00000000-000D-0000-FFFF-FFFF00000000}"/>
  </bookViews>
  <sheets>
    <sheet name="ANNEX A.1" sheetId="1" r:id="rId1"/>
    <sheet name="ANNEX A.2" sheetId="2" r:id="rId2"/>
    <sheet name="ANNEX A.3" sheetId="3" r:id="rId3"/>
    <sheet name="ANNEX A.4" sheetId="4" r:id="rId4"/>
    <sheet name="Annex B" sheetId="8" state="hidden" r:id="rId5"/>
  </sheets>
  <definedNames>
    <definedName name="OLE_LINK15" localSheetId="1">'ANNEX A.2'!$C$24</definedName>
    <definedName name="OLE_LINK15" localSheetId="2">'ANNEX A.3'!#REF!</definedName>
    <definedName name="_xlnm.Print_Area" localSheetId="0">'ANNEX A.1'!$A$1:$F$41</definedName>
    <definedName name="_xlnm.Print_Area" localSheetId="1">'ANNEX A.2'!$A$1:$F$26</definedName>
    <definedName name="_xlnm.Print_Area" localSheetId="2">'ANNEX A.3'!$A$6:$E$18</definedName>
    <definedName name="_xlnm.Print_Area" localSheetId="3">'ANNEX A.4'!$A$1:$E$37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4" l="1"/>
  <c r="D34" i="4"/>
  <c r="C34" i="4"/>
  <c r="B34" i="4"/>
  <c r="D25" i="2"/>
  <c r="D15" i="2"/>
  <c r="D14" i="2"/>
  <c r="E16" i="2" l="1"/>
  <c r="D33" i="1"/>
  <c r="F21" i="1"/>
  <c r="E21" i="1"/>
  <c r="D21" i="1"/>
  <c r="C20" i="1"/>
  <c r="D29" i="8"/>
  <c r="H25" i="8"/>
  <c r="B14" i="4" l="1"/>
  <c r="D17" i="3" l="1"/>
  <c r="B12" i="4" l="1"/>
  <c r="B36" i="4" l="1"/>
  <c r="B33" i="4"/>
  <c r="E29" i="4"/>
  <c r="D29" i="4"/>
  <c r="C29" i="4"/>
  <c r="B28" i="4"/>
  <c r="B29" i="4" s="1"/>
  <c r="E23" i="4"/>
  <c r="D23" i="4"/>
  <c r="C23" i="4"/>
  <c r="B22" i="4"/>
  <c r="B21" i="4"/>
  <c r="B20" i="4"/>
  <c r="B19" i="4"/>
  <c r="B18" i="4"/>
  <c r="E16" i="4"/>
  <c r="D16" i="4"/>
  <c r="C16" i="4"/>
  <c r="B15" i="4"/>
  <c r="B13" i="4"/>
  <c r="B11" i="4"/>
  <c r="E17" i="3"/>
  <c r="C16" i="3"/>
  <c r="C15" i="3"/>
  <c r="E13" i="3"/>
  <c r="D13" i="3"/>
  <c r="C12" i="3"/>
  <c r="C10" i="3"/>
  <c r="F22" i="2"/>
  <c r="E22" i="2"/>
  <c r="E23" i="2" s="1"/>
  <c r="D21" i="2"/>
  <c r="D20" i="2"/>
  <c r="D19" i="2"/>
  <c r="D18" i="2"/>
  <c r="F16" i="2"/>
  <c r="D13" i="2"/>
  <c r="D11" i="2"/>
  <c r="C40" i="1"/>
  <c r="F36" i="1"/>
  <c r="E36" i="1"/>
  <c r="D36" i="1"/>
  <c r="C35" i="1"/>
  <c r="C36" i="1" s="1"/>
  <c r="E33" i="1"/>
  <c r="C32" i="1"/>
  <c r="C31" i="1"/>
  <c r="C30" i="1"/>
  <c r="C29" i="1"/>
  <c r="C28" i="1"/>
  <c r="C27" i="1"/>
  <c r="C19" i="1"/>
  <c r="C18" i="1"/>
  <c r="C21" i="1" s="1"/>
  <c r="C17" i="1"/>
  <c r="C16" i="1"/>
  <c r="F14" i="1"/>
  <c r="E14" i="1"/>
  <c r="D14" i="1"/>
  <c r="C13" i="1"/>
  <c r="C12" i="1"/>
  <c r="C11" i="1"/>
  <c r="F23" i="2" l="1"/>
  <c r="F26" i="2" s="1"/>
  <c r="E24" i="4"/>
  <c r="C17" i="3"/>
  <c r="E18" i="3"/>
  <c r="E35" i="4"/>
  <c r="E37" i="4" s="1"/>
  <c r="C24" i="4"/>
  <c r="C35" i="4" s="1"/>
  <c r="C37" i="4" s="1"/>
  <c r="D24" i="4"/>
  <c r="D35" i="4" s="1"/>
  <c r="D37" i="4" s="1"/>
  <c r="D18" i="3"/>
  <c r="C13" i="3"/>
  <c r="E26" i="2"/>
  <c r="D16" i="2"/>
  <c r="D22" i="2"/>
  <c r="B16" i="4"/>
  <c r="B23" i="4"/>
  <c r="E22" i="1"/>
  <c r="E37" i="1"/>
  <c r="E41" i="1" s="1"/>
  <c r="C14" i="1"/>
  <c r="F22" i="1"/>
  <c r="D22" i="1"/>
  <c r="C33" i="1"/>
  <c r="C37" i="1" s="1"/>
  <c r="C41" i="1" s="1"/>
  <c r="D37" i="1"/>
  <c r="D41" i="1" s="1"/>
  <c r="F33" i="1"/>
  <c r="F37" i="1" s="1"/>
  <c r="F41" i="1" s="1"/>
  <c r="C18" i="3" l="1"/>
  <c r="D23" i="2"/>
  <c r="D26" i="2" s="1"/>
  <c r="B24" i="4"/>
  <c r="B35" i="4" s="1"/>
  <c r="B37" i="4" s="1"/>
  <c r="C22" i="1"/>
</calcChain>
</file>

<file path=xl/sharedStrings.xml><?xml version="1.0" encoding="utf-8"?>
<sst xmlns="http://schemas.openxmlformats.org/spreadsheetml/2006/main" count="160" uniqueCount="135">
  <si>
    <t>Municipality of Mapandan</t>
  </si>
  <si>
    <t>Total</t>
  </si>
  <si>
    <t>General Fund</t>
  </si>
  <si>
    <t>SEF</t>
  </si>
  <si>
    <t>Trust Fund</t>
  </si>
  <si>
    <t>ASSETS</t>
  </si>
  <si>
    <t>Current Assets</t>
  </si>
  <si>
    <t>Cash and Cash Equivalents</t>
  </si>
  <si>
    <t>Receivables</t>
  </si>
  <si>
    <t>Inventories</t>
  </si>
  <si>
    <t>Total Current Assets</t>
  </si>
  <si>
    <t>Non-Current Assets</t>
  </si>
  <si>
    <t>Investments</t>
  </si>
  <si>
    <t xml:space="preserve">Property, Plant and Equipment </t>
  </si>
  <si>
    <t>Biological Assets</t>
  </si>
  <si>
    <t>Total Non-Current Assets</t>
  </si>
  <si>
    <t>TOTAL ASSETS</t>
  </si>
  <si>
    <t>LIABILITIES AND NET ASSETS/EQUITY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</si>
  <si>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</si>
  <si>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</si>
  <si>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</si>
  <si>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</si>
  <si>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</si>
  <si>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</si>
  <si>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</si>
  <si>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</si>
  <si>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</si>
  <si>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</si>
  <si>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</si>
  <si>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</si>
  <si>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</si>
  <si>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</si>
  <si>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</si>
  <si>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TOTAL</t>
  </si>
  <si>
    <t>GENERAL FUND</t>
  </si>
  <si>
    <t>Revenue</t>
  </si>
  <si>
    <t>Tax Revenue</t>
  </si>
  <si>
    <t>Service and Business Income</t>
  </si>
  <si>
    <t>Other Income</t>
  </si>
  <si>
    <t>Total Revenue</t>
  </si>
  <si>
    <t>Less: Current Operating Expenses</t>
  </si>
  <si>
    <t>Maintenance and Other Operating Expenses</t>
  </si>
  <si>
    <t>Financial Expenses</t>
  </si>
  <si>
    <t>Current Operating Expenses</t>
  </si>
  <si>
    <t>Surplus (Deficit) from Current Operation</t>
  </si>
  <si>
    <t xml:space="preserve">Add (Deduct): </t>
  </si>
  <si>
    <t>Surplus(Deficit) for the period</t>
  </si>
  <si>
    <t>Prior Period Errors</t>
  </si>
  <si>
    <t>Balance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</si>
  <si>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</si>
  <si>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</si>
  <si>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</si>
  <si>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</si>
  <si>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TRUST FUND</t>
  </si>
  <si>
    <t>Cash Flows from Operating Activities</t>
  </si>
  <si>
    <t>Cash Inflows</t>
  </si>
  <si>
    <t xml:space="preserve">     Collection from taxpayers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</si>
  <si>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</si>
  <si>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</si>
  <si>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</si>
  <si>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</si>
  <si>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</si>
  <si>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</si>
  <si>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</si>
  <si>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</si>
  <si>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</si>
  <si>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</si>
  <si>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</si>
  <si>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</si>
  <si>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</si>
  <si>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</si>
  <si>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</si>
  <si>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Payment of loan amortization</t>
  </si>
  <si>
    <t>Net Cash Flows from Financing Activities</t>
  </si>
  <si>
    <t>Total Cash Provided by Operating, Investing and Financing Activities</t>
  </si>
  <si>
    <t>Cash Balance at the End of the Year</t>
  </si>
  <si>
    <t>1 of 1</t>
  </si>
  <si>
    <t>Annex A.1</t>
  </si>
  <si>
    <t>Annex A.2</t>
  </si>
  <si>
    <t>Transfers, Assistance and Subsidy To</t>
  </si>
  <si>
    <t>Annex A.3</t>
  </si>
  <si>
    <t>Annex A.4</t>
  </si>
  <si>
    <t>Purchase/Construction of Property, Plant and Equipment</t>
  </si>
  <si>
    <t>Nature of Transaction</t>
  </si>
  <si>
    <t>Affected Accounts</t>
  </si>
  <si>
    <t>Amount (₱)</t>
  </si>
  <si>
    <t>Auditor's Evaluation</t>
  </si>
  <si>
    <t>Debit (Credit)</t>
  </si>
  <si>
    <t>Ref. (AOM No.)</t>
  </si>
  <si>
    <t>Summary of Uncorrected Accounts</t>
  </si>
  <si>
    <t>Depreciation of fully deprceciated road networks</t>
  </si>
  <si>
    <t>Balances at January 1</t>
  </si>
  <si>
    <t>Balances at December 31</t>
  </si>
  <si>
    <t>Annex B</t>
  </si>
  <si>
    <t>Non-provision of depreciation expense for Park, Plazas and Monuments and Other Infrastructure accounts</t>
  </si>
  <si>
    <t>Accumulated Depreciation – Park, Plazas and Monuments</t>
  </si>
  <si>
    <t>Accumulated Depreciation – Other Infrastructure Assets</t>
  </si>
  <si>
    <t>Depreciation – Infrastructure Assets</t>
  </si>
  <si>
    <t xml:space="preserve">Understatement Accumulated Depreciation and Depreciation Expense  accounts and overstatement of Government Equity account </t>
  </si>
  <si>
    <t>Accumulated Depreciation - Office Equipment</t>
  </si>
  <si>
    <t xml:space="preserve">Accumulated Depreciation - ICT Equipment </t>
  </si>
  <si>
    <t>Accumulated Depreciation - Motor Vehicles</t>
  </si>
  <si>
    <t xml:space="preserve">Depreciation - Machinery and Equipment </t>
  </si>
  <si>
    <t xml:space="preserve">Depreciation - Transportation Equipment </t>
  </si>
  <si>
    <t>Unrecognized work accomplishment on completed projects</t>
  </si>
  <si>
    <t>Road Networks</t>
  </si>
  <si>
    <t>Construction in Progress – Buildings and Other Structures</t>
  </si>
  <si>
    <t>Accounts Payable</t>
  </si>
  <si>
    <t>Accumulated Depreciation- Road Networks</t>
  </si>
  <si>
    <t>Intangible asset recorded as ICT Equipment anf was provided with depreciation expenses</t>
  </si>
  <si>
    <t>Intangible Asset - Computer Software</t>
  </si>
  <si>
    <t>Accumulated Depreciation – ICT Equipment</t>
  </si>
  <si>
    <t>ICT Equipment</t>
  </si>
  <si>
    <t>Prior Period Adjustment</t>
  </si>
  <si>
    <t>Overstatement of both the ICT Equipment and Accumulated Depreciation–ICT Equipment  and understatement of Intangible Asset – Computer Software and equity accounts</t>
  </si>
  <si>
    <t>AOM No. 23-02 (22) dated May 4, 2023</t>
  </si>
  <si>
    <t>AOM No. 23-03 (22) dated May 4, 2023</t>
  </si>
  <si>
    <t>AOM No. 23-11 (22) dated May 12, 2023</t>
  </si>
  <si>
    <t>Understatement of Construction in Progress – Buildings and Other Structures, Road Networks and Accounts and Payable accounts and understatement of Accumulated Depreciation – Road Networks and Depreciation – Infrastructure Assets accounts</t>
  </si>
  <si>
    <t>Overstatement of Depreciation Expense accounts and understatement of Accumulated Depreciation accounts</t>
  </si>
  <si>
    <t>Intangible Assets</t>
  </si>
  <si>
    <t>Shares, Grants and Donations</t>
  </si>
  <si>
    <t>As at December 31, 2024</t>
  </si>
  <si>
    <t>For the Year Ended December 31, 2024</t>
  </si>
  <si>
    <t>Statement of  Financial Position - By Fund</t>
  </si>
  <si>
    <t>Share from National Taxes</t>
  </si>
  <si>
    <t>Personal Services</t>
  </si>
  <si>
    <t>Non-Cash Expenses</t>
  </si>
  <si>
    <t>Statement of  Financial Performance - By Fund</t>
  </si>
  <si>
    <t>Statement of Changes in Net Assets/Equity - By Fund</t>
  </si>
  <si>
    <t>Add (Deduct):</t>
  </si>
  <si>
    <t>Statement of Cash Flows - By Fund</t>
  </si>
  <si>
    <t>Add: Cash at the Beginning of the Year</t>
  </si>
  <si>
    <t xml:space="preserve">     Share from Internal Revenue  Allotment</t>
  </si>
  <si>
    <t xml:space="preserve">     Receipts from business/service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</si>
</sst>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 * #,##0.00\ ;\ \(#,##0.00\)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0" fontId="2" fillId="0" borderId="0" xfId="0" applyFont="1"/>
    <xf numFmtId="43" fontId="3" fillId="0" borderId="0" xfId="1" applyFont="1"/>
    <xf numFmtId="43" fontId="3" fillId="0" borderId="0" xfId="1" applyFont="1" applyFill="1" applyBorder="1"/>
    <xf numFmtId="0" fontId="3" fillId="0" borderId="0" xfId="0" applyFont="1" applyAlignment="1">
      <alignment horizontal="center"/>
    </xf>
    <xf numFmtId="43" fontId="2" fillId="0" borderId="0" xfId="1" applyFont="1" applyBorder="1"/>
    <xf numFmtId="43" fontId="3" fillId="0" borderId="0" xfId="1" applyFont="1" applyFill="1" applyAlignment="1">
      <alignment horizontal="right" vertical="top"/>
    </xf>
    <xf numFmtId="0" fontId="3" fillId="0" borderId="0" xfId="0" applyFont="1" applyAlignment="1">
      <alignment horizontal="right"/>
    </xf>
    <xf numFmtId="165" fontId="3" fillId="0" borderId="0" xfId="0" applyNumberFormat="1" applyFont="1"/>
    <xf numFmtId="43" fontId="3" fillId="0" borderId="0" xfId="1" applyFont="1" applyAlignment="1">
      <alignment horizontal="center"/>
    </xf>
    <xf numFmtId="43" fontId="10" fillId="0" borderId="5" xfId="1" applyFont="1" applyBorder="1" applyAlignment="1">
      <alignment horizontal="center" vertical="center"/>
    </xf>
    <xf numFmtId="0" fontId="11" fillId="0" borderId="0" xfId="0" applyFont="1"/>
    <xf numFmtId="43" fontId="3" fillId="0" borderId="0" xfId="1" applyFont="1" applyFill="1" applyBorder="1" applyAlignment="1">
      <alignment horizontal="right" vertical="center"/>
    </xf>
    <xf numFmtId="43" fontId="2" fillId="0" borderId="1" xfId="1" applyFont="1" applyFill="1" applyBorder="1" applyAlignment="1">
      <alignment horizontal="right" vertical="center"/>
    </xf>
    <xf numFmtId="43" fontId="3" fillId="0" borderId="0" xfId="1" applyFont="1" applyFill="1" applyAlignment="1">
      <alignment horizontal="right" vertical="center"/>
    </xf>
    <xf numFmtId="43" fontId="2" fillId="0" borderId="2" xfId="1" applyFont="1" applyFill="1" applyBorder="1" applyAlignment="1">
      <alignment horizontal="right" vertical="center"/>
    </xf>
    <xf numFmtId="43" fontId="2" fillId="0" borderId="0" xfId="1" applyFont="1" applyFill="1" applyAlignment="1">
      <alignment horizontal="right" vertical="center"/>
    </xf>
    <xf numFmtId="43" fontId="3" fillId="0" borderId="3" xfId="1" applyFont="1" applyFill="1" applyBorder="1" applyAlignment="1">
      <alignment horizontal="right" vertical="center"/>
    </xf>
    <xf numFmtId="43" fontId="2" fillId="0" borderId="3" xfId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7" fillId="0" borderId="5" xfId="0" applyFont="1" applyBorder="1" applyAlignment="1">
      <alignment vertical="top" wrapText="1"/>
    </xf>
    <xf numFmtId="43" fontId="7" fillId="0" borderId="5" xfId="1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43" fontId="7" fillId="0" borderId="5" xfId="1" applyFont="1" applyBorder="1" applyAlignment="1">
      <alignment vertical="center"/>
    </xf>
    <xf numFmtId="43" fontId="9" fillId="0" borderId="7" xfId="1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43" fontId="7" fillId="0" borderId="12" xfId="1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4" fontId="11" fillId="0" borderId="0" xfId="0" applyNumberFormat="1" applyFont="1"/>
    <xf numFmtId="43" fontId="3" fillId="0" borderId="0" xfId="1" applyFont="1" applyFill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43" fontId="3" fillId="0" borderId="0" xfId="1" applyFont="1" applyFill="1"/>
    <xf numFmtId="43" fontId="2" fillId="0" borderId="0" xfId="1" applyFont="1" applyFill="1" applyAlignment="1">
      <alignment horizontal="right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3" fontId="3" fillId="0" borderId="0" xfId="2" applyFont="1" applyFill="1" applyBorder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3" fontId="3" fillId="0" borderId="0" xfId="2" applyFont="1" applyFill="1" applyAlignment="1">
      <alignment horizontal="right" vertical="center"/>
    </xf>
    <xf numFmtId="43" fontId="3" fillId="0" borderId="0" xfId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3" applyFont="1" applyAlignment="1">
      <alignment horizontal="center"/>
    </xf>
    <xf numFmtId="43" fontId="2" fillId="0" borderId="0" xfId="1" applyFont="1" applyFill="1" applyAlignment="1">
      <alignment horizontal="center" wrapText="1"/>
    </xf>
    <xf numFmtId="43" fontId="3" fillId="0" borderId="3" xfId="1" applyFont="1" applyFill="1" applyBorder="1"/>
    <xf numFmtId="43" fontId="2" fillId="0" borderId="0" xfId="1" applyFont="1" applyFill="1" applyBorder="1"/>
    <xf numFmtId="43" fontId="3" fillId="0" borderId="0" xfId="1" applyFont="1" applyFill="1" applyBorder="1" applyAlignment="1">
      <alignment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3" fontId="2" fillId="0" borderId="4" xfId="1" applyFont="1" applyFill="1" applyBorder="1" applyAlignment="1">
      <alignment vertical="center"/>
    </xf>
    <xf numFmtId="43" fontId="2" fillId="0" borderId="2" xfId="1" applyFont="1" applyFill="1" applyBorder="1"/>
    <xf numFmtId="0" fontId="7" fillId="0" borderId="0" xfId="3" applyFont="1"/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8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left" vertical="center" wrapText="1"/>
    </xf>
    <xf numFmtId="16" fontId="14" fillId="0" borderId="14" xfId="0" quotePrefix="1" applyNumberFormat="1" applyFont="1" applyBorder="1" applyAlignment="1">
      <alignment horizontal="center" vertical="center" wrapText="1"/>
    </xf>
    <xf numFmtId="16" fontId="14" fillId="0" borderId="15" xfId="0" quotePrefix="1" applyNumberFormat="1" applyFont="1" applyBorder="1" applyAlignment="1">
      <alignment horizontal="center" vertical="center" wrapText="1"/>
    </xf>
    <xf numFmtId="16" fontId="14" fillId="0" borderId="16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16" fontId="14" fillId="0" borderId="9" xfId="0" quotePrefix="1" applyNumberFormat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horizontal="left" vertical="center" wrapText="1"/>
    </xf>
  </cellXfs>
  <cellStyles count="6">
    <cellStyle name="Comma" xfId="1" builtinId="3"/>
    <cellStyle name="Comma 2" xfId="5" xr:uid="{00000000-0005-0000-0000-000001000000}"/>
    <cellStyle name="Comma 3" xfId="4" xr:uid="{00000000-0005-0000-0000-000002000000}"/>
    <cellStyle name="Comma 4" xfId="2" xr:uid="{00000000-0005-0000-0000-000003000000}"/>
    <cellStyle name="Normal" xfId="0" builtinId="0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Normal="100" zoomScaleSheetLayoutView="100" workbookViewId="0"/>
  </sheetViews>
  <sheetFormatPr defaultColWidth="9.28515625" defaultRowHeight="15" x14ac:dyDescent="0.25"/>
  <cols>
    <col min="1" max="1" width="3.28515625" customWidth="1"/>
    <col min="2" max="2" width="24.28515625" customWidth="1"/>
    <col min="3" max="3" width="16.42578125" customWidth="1"/>
    <col min="4" max="4" width="16.7109375" customWidth="1"/>
    <col min="5" max="5" width="14.28515625" customWidth="1"/>
    <col min="6" max="6" width="15.42578125" customWidth="1"/>
    <col min="7" max="7" width="12.7109375" bestFit="1" customWidth="1"/>
  </cols>
  <sheetData>
    <row r="1" spans="1:6" ht="15.75" x14ac:dyDescent="0.25">
      <c r="A1" s="1"/>
      <c r="B1" s="37"/>
      <c r="C1" s="38"/>
      <c r="D1" s="38"/>
      <c r="E1" s="38"/>
      <c r="F1" s="39" t="s">
        <v>77</v>
      </c>
    </row>
    <row r="2" spans="1:6" ht="15.75" x14ac:dyDescent="0.25">
      <c r="A2" s="1"/>
      <c r="B2" s="37"/>
      <c r="C2" s="38"/>
      <c r="D2" s="38"/>
      <c r="E2" s="38"/>
      <c r="F2" s="35" t="s">
        <v>76</v>
      </c>
    </row>
    <row r="3" spans="1:6" ht="15.75" x14ac:dyDescent="0.25">
      <c r="A3" s="1"/>
      <c r="B3" s="37"/>
      <c r="C3" s="38"/>
      <c r="D3" s="38"/>
      <c r="E3" s="38"/>
      <c r="F3" s="38"/>
    </row>
    <row r="4" spans="1:6" ht="18.75" x14ac:dyDescent="0.3">
      <c r="A4" s="70" t="s">
        <v>0</v>
      </c>
      <c r="B4" s="70"/>
      <c r="C4" s="70"/>
      <c r="D4" s="70"/>
      <c r="E4" s="70"/>
      <c r="F4" s="70"/>
    </row>
    <row r="5" spans="1:6" ht="18.75" x14ac:dyDescent="0.3">
      <c r="A5" s="70" t="s">
        <v>124</v>
      </c>
      <c r="B5" s="70"/>
      <c r="C5" s="70"/>
      <c r="D5" s="70"/>
      <c r="E5" s="70"/>
      <c r="F5" s="70"/>
    </row>
    <row r="6" spans="1:6" ht="18.75" x14ac:dyDescent="0.3">
      <c r="A6" s="71" t="s">
        <v>122</v>
      </c>
      <c r="B6" s="71"/>
      <c r="C6" s="71"/>
      <c r="D6" s="71"/>
      <c r="E6" s="71"/>
      <c r="F6" s="71"/>
    </row>
    <row r="7" spans="1:6" ht="15.75" x14ac:dyDescent="0.25">
      <c r="A7" s="40"/>
      <c r="B7" s="40"/>
      <c r="C7" s="41"/>
      <c r="D7" s="41"/>
      <c r="E7" s="41"/>
      <c r="F7" s="41"/>
    </row>
    <row r="8" spans="1:6" ht="12.75" customHeight="1" x14ac:dyDescent="0.25">
      <c r="A8" s="40"/>
      <c r="B8" s="40"/>
      <c r="C8" s="42" t="s">
        <v>1</v>
      </c>
      <c r="D8" s="42" t="s">
        <v>2</v>
      </c>
      <c r="E8" s="42" t="s">
        <v>3</v>
      </c>
      <c r="F8" s="42" t="s">
        <v>4</v>
      </c>
    </row>
    <row r="9" spans="1:6" ht="15.75" x14ac:dyDescent="0.25">
      <c r="A9" s="2" t="s">
        <v>5</v>
      </c>
      <c r="B9" s="37"/>
      <c r="C9" s="38"/>
      <c r="D9" s="38"/>
      <c r="E9" s="38"/>
      <c r="F9" s="38"/>
    </row>
    <row r="10" spans="1:6" ht="15.75" x14ac:dyDescent="0.25">
      <c r="A10" s="1"/>
      <c r="B10" s="43" t="s">
        <v>6</v>
      </c>
      <c r="C10" s="38"/>
      <c r="D10" s="38"/>
      <c r="E10" s="38"/>
      <c r="F10" s="38"/>
    </row>
    <row r="11" spans="1:6" ht="17.25" customHeight="1" x14ac:dyDescent="0.25">
      <c r="A11" s="44"/>
      <c r="B11" s="45" t="s">
        <v>7</v>
      </c>
      <c r="C11" s="13">
        <f>+D11+E11+F11</f>
        <v>37026321.789999999</v>
      </c>
      <c r="D11" s="13">
        <v>22281879.940000001</v>
      </c>
      <c r="E11" s="13">
        <v>2273998.7400000002</v>
      </c>
      <c r="F11" s="46">
        <v>12470443.109999999</v>
      </c>
    </row>
    <row r="12" spans="1:6" ht="15.75" x14ac:dyDescent="0.25">
      <c r="A12" s="44"/>
      <c r="B12" s="45" t="s">
        <v>8</v>
      </c>
      <c r="C12" s="13">
        <f>+D12+E12+F12</f>
        <v>973780.78999999992</v>
      </c>
      <c r="D12" s="13">
        <v>535830.19999999995</v>
      </c>
      <c r="E12" s="13">
        <v>430586.94</v>
      </c>
      <c r="F12" s="13">
        <v>7363.65</v>
      </c>
    </row>
    <row r="13" spans="1:6" ht="15.75" x14ac:dyDescent="0.25">
      <c r="A13" s="44"/>
      <c r="B13" s="45" t="s">
        <v>9</v>
      </c>
      <c r="C13" s="13">
        <f>+D13+E13+F13</f>
        <v>1639990.64</v>
      </c>
      <c r="D13" s="13">
        <v>1639990.64</v>
      </c>
      <c r="E13" s="13">
        <v>0</v>
      </c>
      <c r="F13" s="13">
        <v>0</v>
      </c>
    </row>
    <row r="14" spans="1:6" ht="16.5" thickBot="1" x14ac:dyDescent="0.3">
      <c r="A14" s="47"/>
      <c r="B14" s="48" t="s">
        <v>10</v>
      </c>
      <c r="C14" s="14">
        <f>SUM(C11:C13)</f>
        <v>39640093.219999999</v>
      </c>
      <c r="D14" s="14">
        <f>SUM(D11:D13)</f>
        <v>24457700.780000001</v>
      </c>
      <c r="E14" s="14">
        <f>SUM(E11:E13)</f>
        <v>2704585.68</v>
      </c>
      <c r="F14" s="14">
        <f>SUM(F11:F13)</f>
        <v>12477806.76</v>
      </c>
    </row>
    <row r="15" spans="1:6" ht="15.75" x14ac:dyDescent="0.25">
      <c r="A15" s="44"/>
      <c r="B15" s="49" t="s">
        <v>11</v>
      </c>
      <c r="C15" s="15"/>
      <c r="D15" s="15"/>
      <c r="E15" s="15"/>
      <c r="F15" s="15"/>
    </row>
    <row r="16" spans="1:6" ht="15.75" x14ac:dyDescent="0.25">
      <c r="A16" s="44"/>
      <c r="B16" s="45" t="s">
        <v>12</v>
      </c>
      <c r="C16" s="13">
        <f>+D16+E16+F16</f>
        <v>37074.910000000003</v>
      </c>
      <c r="D16" s="15">
        <v>37074.910000000003</v>
      </c>
      <c r="E16" s="15">
        <v>0</v>
      </c>
      <c r="F16" s="15">
        <v>0</v>
      </c>
    </row>
    <row r="17" spans="1:6" ht="15.75" x14ac:dyDescent="0.25">
      <c r="A17" s="44"/>
      <c r="B17" s="45" t="s">
        <v>8</v>
      </c>
      <c r="C17" s="13">
        <f>+D17+E17+F17</f>
        <v>613635.81000000006</v>
      </c>
      <c r="D17" s="15">
        <v>504445.31</v>
      </c>
      <c r="E17" s="15">
        <v>0</v>
      </c>
      <c r="F17" s="46">
        <v>109190.5</v>
      </c>
    </row>
    <row r="18" spans="1:6" ht="31.5" x14ac:dyDescent="0.25">
      <c r="A18" s="44"/>
      <c r="B18" s="45" t="s">
        <v>13</v>
      </c>
      <c r="C18" s="13">
        <f>+D18+E18+F18</f>
        <v>514006843.75999999</v>
      </c>
      <c r="D18" s="15">
        <v>513461717.11000001</v>
      </c>
      <c r="E18" s="15">
        <v>545126.65</v>
      </c>
      <c r="F18" s="15">
        <v>0</v>
      </c>
    </row>
    <row r="19" spans="1:6" ht="15.75" x14ac:dyDescent="0.25">
      <c r="A19" s="44"/>
      <c r="B19" s="45" t="s">
        <v>14</v>
      </c>
      <c r="C19" s="13">
        <f>+D19+E19+F19</f>
        <v>110000</v>
      </c>
      <c r="D19" s="15">
        <v>110000</v>
      </c>
      <c r="E19" s="15">
        <v>0</v>
      </c>
      <c r="F19" s="15">
        <v>0</v>
      </c>
    </row>
    <row r="20" spans="1:6" ht="15.75" x14ac:dyDescent="0.25">
      <c r="A20" s="44"/>
      <c r="B20" s="45" t="s">
        <v>120</v>
      </c>
      <c r="C20" s="13">
        <f>+D20+E20+F20</f>
        <v>1012500</v>
      </c>
      <c r="D20" s="15">
        <v>1012500</v>
      </c>
      <c r="E20" s="15"/>
      <c r="F20" s="15"/>
    </row>
    <row r="21" spans="1:6" ht="32.25" thickBot="1" x14ac:dyDescent="0.3">
      <c r="A21" s="47"/>
      <c r="B21" s="48" t="s">
        <v>15</v>
      </c>
      <c r="C21" s="14">
        <f>SUM(C16:C20)</f>
        <v>515780054.48000002</v>
      </c>
      <c r="D21" s="14">
        <f>SUM(D16:D20)</f>
        <v>515125737.33000004</v>
      </c>
      <c r="E21" s="14">
        <f>SUM(E16:E20)</f>
        <v>545126.65</v>
      </c>
      <c r="F21" s="14">
        <f>SUM(F16:F20)</f>
        <v>109190.5</v>
      </c>
    </row>
    <row r="22" spans="1:6" ht="16.5" thickBot="1" x14ac:dyDescent="0.3">
      <c r="A22" s="47" t="s">
        <v>16</v>
      </c>
      <c r="B22" s="48"/>
      <c r="C22" s="16">
        <f>+C21+C14</f>
        <v>555420147.70000005</v>
      </c>
      <c r="D22" s="16">
        <f>+D21+D14</f>
        <v>539583438.11000001</v>
      </c>
      <c r="E22" s="16">
        <f>+E21+E14</f>
        <v>3249712.33</v>
      </c>
      <c r="F22" s="16">
        <f>+F21+F14</f>
        <v>12586997.26</v>
      </c>
    </row>
    <row r="23" spans="1:6" ht="15.75" x14ac:dyDescent="0.25">
      <c r="A23" s="44"/>
      <c r="B23" s="45"/>
      <c r="C23" s="15"/>
      <c r="D23" s="15"/>
      <c r="E23" s="15"/>
      <c r="F23" s="15"/>
    </row>
    <row r="24" spans="1:6" ht="15.75" x14ac:dyDescent="0.25">
      <c r="A24" s="47" t="s">
        <v>17</v>
      </c>
      <c r="B24" s="45"/>
      <c r="C24" s="15"/>
      <c r="D24" s="15"/>
      <c r="E24" s="15"/>
      <c r="F24" s="15"/>
    </row>
    <row r="25" spans="1:6" ht="15.75" x14ac:dyDescent="0.25">
      <c r="A25" s="47" t="s">
        <v>18</v>
      </c>
      <c r="B25" s="45"/>
      <c r="C25" s="15"/>
      <c r="D25" s="15"/>
      <c r="E25" s="15"/>
      <c r="F25" s="15"/>
    </row>
    <row r="26" spans="1:6" ht="15.75" x14ac:dyDescent="0.25">
      <c r="A26" s="44"/>
      <c r="B26" s="49" t="s">
        <v>19</v>
      </c>
      <c r="C26" s="15"/>
      <c r="D26" s="15"/>
      <c r="E26" s="15"/>
      <c r="F26" s="15"/>
    </row>
    <row r="27" spans="1:6" ht="15.75" x14ac:dyDescent="0.25">
      <c r="A27" s="44"/>
      <c r="B27" s="45" t="s">
        <v>20</v>
      </c>
      <c r="C27" s="13">
        <f t="shared" ref="C27:C32" si="0">+D27+E27+F27</f>
        <v>21483018.73</v>
      </c>
      <c r="D27" s="15">
        <v>21372883.920000002</v>
      </c>
      <c r="E27" s="15">
        <v>76734.81</v>
      </c>
      <c r="F27" s="15">
        <v>33400</v>
      </c>
    </row>
    <row r="28" spans="1:6" ht="15.75" x14ac:dyDescent="0.25">
      <c r="A28" s="44"/>
      <c r="B28" s="45" t="s">
        <v>21</v>
      </c>
      <c r="C28" s="13">
        <f t="shared" si="0"/>
        <v>10421106.77</v>
      </c>
      <c r="D28" s="15">
        <v>3666201.89</v>
      </c>
      <c r="E28" s="15">
        <v>884173.78</v>
      </c>
      <c r="F28" s="50">
        <v>5870731.0999999996</v>
      </c>
    </row>
    <row r="29" spans="1:6" ht="15.75" x14ac:dyDescent="0.25">
      <c r="A29" s="44"/>
      <c r="B29" s="45" t="s">
        <v>22</v>
      </c>
      <c r="C29" s="13">
        <f t="shared" si="0"/>
        <v>35688.53</v>
      </c>
      <c r="D29" s="15">
        <v>3632.37</v>
      </c>
      <c r="E29" s="15">
        <v>11347.16</v>
      </c>
      <c r="F29" s="50">
        <v>20709</v>
      </c>
    </row>
    <row r="30" spans="1:6" ht="15.75" x14ac:dyDescent="0.25">
      <c r="A30" s="44"/>
      <c r="B30" s="45" t="s">
        <v>23</v>
      </c>
      <c r="C30" s="13">
        <f t="shared" si="0"/>
        <v>6334273.3399999999</v>
      </c>
      <c r="D30" s="15">
        <v>841.24</v>
      </c>
      <c r="E30" s="15">
        <v>0</v>
      </c>
      <c r="F30" s="50">
        <v>6333432.0999999996</v>
      </c>
    </row>
    <row r="31" spans="1:6" ht="31.5" x14ac:dyDescent="0.25">
      <c r="A31" s="44"/>
      <c r="B31" s="45" t="s">
        <v>24</v>
      </c>
      <c r="C31" s="13">
        <f t="shared" si="0"/>
        <v>839213.84</v>
      </c>
      <c r="D31" s="15">
        <v>419606.92</v>
      </c>
      <c r="E31" s="15">
        <v>419606.92</v>
      </c>
      <c r="F31" s="13">
        <v>0</v>
      </c>
    </row>
    <row r="32" spans="1:6" ht="15.75" x14ac:dyDescent="0.25">
      <c r="A32" s="44"/>
      <c r="B32" s="45" t="s">
        <v>25</v>
      </c>
      <c r="C32" s="13">
        <f t="shared" si="0"/>
        <v>1577456.81</v>
      </c>
      <c r="D32" s="15">
        <v>1246998.3899999999</v>
      </c>
      <c r="E32" s="15">
        <v>1733.36</v>
      </c>
      <c r="F32" s="50">
        <v>328725.06</v>
      </c>
    </row>
    <row r="33" spans="1:6" ht="21" customHeight="1" thickBot="1" x14ac:dyDescent="0.3">
      <c r="A33" s="47"/>
      <c r="B33" s="48" t="s">
        <v>26</v>
      </c>
      <c r="C33" s="14">
        <f>SUM(C27:C32)</f>
        <v>40690758.020000011</v>
      </c>
      <c r="D33" s="14">
        <f>SUM(D27:D32)</f>
        <v>26710164.730000004</v>
      </c>
      <c r="E33" s="14">
        <f>SUM(E27:E32)</f>
        <v>1393596.0300000003</v>
      </c>
      <c r="F33" s="14">
        <f>SUM(F27:F32)</f>
        <v>12586997.26</v>
      </c>
    </row>
    <row r="34" spans="1:6" ht="15.75" customHeight="1" x14ac:dyDescent="0.25">
      <c r="A34" s="44"/>
      <c r="B34" s="49" t="s">
        <v>27</v>
      </c>
      <c r="C34" s="15"/>
      <c r="D34" s="15"/>
      <c r="E34" s="15"/>
      <c r="F34" s="15"/>
    </row>
    <row r="35" spans="1:6" ht="15.75" x14ac:dyDescent="0.25">
      <c r="A35" s="44"/>
      <c r="B35" s="45" t="s">
        <v>20</v>
      </c>
      <c r="C35" s="13">
        <f>+D35+E35+F35</f>
        <v>70048428.739999995</v>
      </c>
      <c r="D35" s="15">
        <v>70048428.739999995</v>
      </c>
      <c r="E35" s="15">
        <v>0</v>
      </c>
      <c r="F35" s="15">
        <v>0</v>
      </c>
    </row>
    <row r="36" spans="1:6" ht="32.25" thickBot="1" x14ac:dyDescent="0.3">
      <c r="A36" s="47"/>
      <c r="B36" s="48" t="s">
        <v>28</v>
      </c>
      <c r="C36" s="14">
        <f>SUM(C35:C35)</f>
        <v>70048428.739999995</v>
      </c>
      <c r="D36" s="14">
        <f>SUM(D35:D35)</f>
        <v>70048428.739999995</v>
      </c>
      <c r="E36" s="14">
        <f>SUM(E35:E35)</f>
        <v>0</v>
      </c>
      <c r="F36" s="14">
        <f>SUM(F35:F35)</f>
        <v>0</v>
      </c>
    </row>
    <row r="37" spans="1:6" ht="16.5" thickBot="1" x14ac:dyDescent="0.3">
      <c r="A37" s="47" t="s">
        <v>29</v>
      </c>
      <c r="B37" s="48"/>
      <c r="C37" s="16">
        <f>+C36+C33</f>
        <v>110739186.76000001</v>
      </c>
      <c r="D37" s="16">
        <f>+D36+D33</f>
        <v>96758593.469999999</v>
      </c>
      <c r="E37" s="16">
        <f>+E36+E33</f>
        <v>1393596.0300000003</v>
      </c>
      <c r="F37" s="16">
        <f>+F36+F33</f>
        <v>12586997.26</v>
      </c>
    </row>
    <row r="38" spans="1:6" ht="15.75" x14ac:dyDescent="0.25">
      <c r="A38" s="44"/>
      <c r="B38" s="45"/>
      <c r="C38" s="35"/>
      <c r="D38" s="35"/>
      <c r="E38" s="35"/>
      <c r="F38" s="35"/>
    </row>
    <row r="39" spans="1:6" ht="15.75" x14ac:dyDescent="0.25">
      <c r="A39" s="47" t="s">
        <v>30</v>
      </c>
      <c r="B39" s="45"/>
      <c r="C39" s="51"/>
      <c r="D39" s="35"/>
      <c r="E39" s="35"/>
      <c r="F39" s="35"/>
    </row>
    <row r="40" spans="1:6" ht="15.75" x14ac:dyDescent="0.25">
      <c r="A40" s="44"/>
      <c r="B40" s="45" t="s">
        <v>31</v>
      </c>
      <c r="C40" s="18">
        <f>+D40+E40+F40</f>
        <v>444680960.94</v>
      </c>
      <c r="D40" s="18">
        <v>442824844.63999999</v>
      </c>
      <c r="E40" s="18">
        <v>1856116.3</v>
      </c>
      <c r="F40" s="18">
        <v>0</v>
      </c>
    </row>
    <row r="41" spans="1:6" ht="30.75" customHeight="1" thickBot="1" x14ac:dyDescent="0.3">
      <c r="A41" s="72" t="s">
        <v>32</v>
      </c>
      <c r="B41" s="72"/>
      <c r="C41" s="16">
        <f>+C37+C40</f>
        <v>555420147.70000005</v>
      </c>
      <c r="D41" s="16">
        <f>+D37+D40</f>
        <v>539583438.11000001</v>
      </c>
      <c r="E41" s="16">
        <f>+E37+E40</f>
        <v>3249712.33</v>
      </c>
      <c r="F41" s="16">
        <f>+F37+F40</f>
        <v>12586997.26</v>
      </c>
    </row>
    <row r="42" spans="1:6" ht="15.75" x14ac:dyDescent="0.25">
      <c r="A42" s="1"/>
      <c r="B42" s="37"/>
      <c r="C42" s="38"/>
      <c r="D42" s="38"/>
      <c r="E42" s="38"/>
      <c r="F42" s="38"/>
    </row>
  </sheetData>
  <sheetProtection algorithmName="SHA-512" hashValue="lpP5d0oCGOtR002CRCp/O4dmXT9Vr3CwdqSUFLe584hkcSD1H+2kvytkV1OKK6nS+KfwA8PCnjgzxrrnVYCmLA==" saltValue="jnAlMlI9NvE/F0PfbrmJmw==" spinCount="100000" sheet="1" objects="1" scenarios="1" selectLockedCells="1" selectUnlockedCells="1"/>
  <mergeCells count="4">
    <mergeCell ref="A4:F4"/>
    <mergeCell ref="A5:F5"/>
    <mergeCell ref="A6:F6"/>
    <mergeCell ref="A41:B41"/>
  </mergeCells>
  <pageMargins left="1.5" right="1" top="1" bottom="1" header="0" footer="0"/>
  <pageSetup scale="84" orientation="portrait" horizontalDpi="4294967293" verticalDpi="36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zoomScaleSheetLayoutView="100" workbookViewId="0"/>
  </sheetViews>
  <sheetFormatPr defaultColWidth="9.28515625" defaultRowHeight="15" x14ac:dyDescent="0.25"/>
  <cols>
    <col min="1" max="1" width="0.28515625" customWidth="1"/>
    <col min="2" max="2" width="3.28515625" customWidth="1"/>
    <col min="3" max="3" width="34" customWidth="1"/>
    <col min="4" max="4" width="17.5703125" customWidth="1"/>
    <col min="5" max="5" width="19.28515625" customWidth="1"/>
    <col min="6" max="6" width="15.7109375" customWidth="1"/>
    <col min="7" max="7" width="16.5703125" bestFit="1" customWidth="1"/>
  </cols>
  <sheetData>
    <row r="1" spans="1:6" ht="15.75" x14ac:dyDescent="0.25">
      <c r="A1" s="1"/>
      <c r="B1" s="1"/>
      <c r="C1" s="37"/>
      <c r="D1" s="38"/>
      <c r="E1" s="38"/>
      <c r="F1" s="39" t="s">
        <v>78</v>
      </c>
    </row>
    <row r="2" spans="1:6" ht="15.75" x14ac:dyDescent="0.25">
      <c r="A2" s="1"/>
      <c r="B2" s="1"/>
      <c r="C2" s="37"/>
      <c r="D2" s="38"/>
      <c r="E2" s="38"/>
      <c r="F2" s="35" t="s">
        <v>76</v>
      </c>
    </row>
    <row r="3" spans="1:6" ht="15.75" x14ac:dyDescent="0.25">
      <c r="A3" s="1"/>
      <c r="B3" s="1"/>
      <c r="C3" s="37"/>
      <c r="D3" s="38"/>
      <c r="E3" s="38"/>
      <c r="F3" s="38"/>
    </row>
    <row r="4" spans="1:6" ht="18.75" x14ac:dyDescent="0.3">
      <c r="A4" s="70" t="s">
        <v>0</v>
      </c>
      <c r="B4" s="70"/>
      <c r="C4" s="70"/>
      <c r="D4" s="70"/>
      <c r="E4" s="70"/>
      <c r="F4" s="70"/>
    </row>
    <row r="5" spans="1:6" ht="18.75" x14ac:dyDescent="0.3">
      <c r="A5" s="70" t="s">
        <v>128</v>
      </c>
      <c r="B5" s="70"/>
      <c r="C5" s="70"/>
      <c r="D5" s="70"/>
      <c r="E5" s="70"/>
      <c r="F5" s="70"/>
    </row>
    <row r="6" spans="1:6" ht="18.75" x14ac:dyDescent="0.3">
      <c r="A6" s="71" t="s">
        <v>123</v>
      </c>
      <c r="B6" s="71"/>
      <c r="C6" s="71"/>
      <c r="D6" s="71"/>
      <c r="E6" s="71"/>
      <c r="F6" s="71"/>
    </row>
    <row r="7" spans="1:6" ht="15.75" x14ac:dyDescent="0.25">
      <c r="A7" s="1"/>
      <c r="B7" s="1"/>
      <c r="C7" s="37"/>
      <c r="D7" s="38"/>
      <c r="E7" s="38"/>
      <c r="F7" s="38"/>
    </row>
    <row r="8" spans="1:6" ht="15.75" x14ac:dyDescent="0.25">
      <c r="A8" s="1"/>
      <c r="B8" s="1"/>
      <c r="C8" s="37"/>
      <c r="D8" s="52"/>
      <c r="E8" s="52"/>
      <c r="F8" s="52"/>
    </row>
    <row r="9" spans="1:6" ht="30.75" customHeight="1" x14ac:dyDescent="0.25">
      <c r="A9" s="1"/>
      <c r="B9" s="1"/>
      <c r="C9" s="37"/>
      <c r="D9" s="53" t="s">
        <v>33</v>
      </c>
      <c r="E9" s="53" t="s">
        <v>34</v>
      </c>
      <c r="F9" s="53" t="s">
        <v>3</v>
      </c>
    </row>
    <row r="10" spans="1:6" ht="12.75" customHeight="1" x14ac:dyDescent="0.25">
      <c r="A10" s="2"/>
      <c r="B10" s="2" t="s">
        <v>35</v>
      </c>
      <c r="C10" s="37"/>
      <c r="D10" s="38"/>
      <c r="E10" s="38"/>
      <c r="F10" s="38"/>
    </row>
    <row r="11" spans="1:6" ht="15.75" x14ac:dyDescent="0.25">
      <c r="A11" s="1"/>
      <c r="B11" s="1"/>
      <c r="C11" s="37" t="s">
        <v>36</v>
      </c>
      <c r="D11" s="13">
        <f t="shared" ref="D11:D15" si="0">+E11+F11</f>
        <v>10758822.67</v>
      </c>
      <c r="E11" s="13">
        <v>7195146.6599999992</v>
      </c>
      <c r="F11" s="13">
        <v>3563676.0100000007</v>
      </c>
    </row>
    <row r="12" spans="1:6" ht="15.75" x14ac:dyDescent="0.25">
      <c r="A12" s="1"/>
      <c r="B12" s="1"/>
      <c r="C12" s="37" t="s">
        <v>125</v>
      </c>
      <c r="D12" s="13">
        <v>145463254</v>
      </c>
      <c r="E12" s="13">
        <v>145463254</v>
      </c>
      <c r="F12" s="13">
        <v>0</v>
      </c>
    </row>
    <row r="13" spans="1:6" ht="15.75" x14ac:dyDescent="0.25">
      <c r="A13" s="1"/>
      <c r="B13" s="1"/>
      <c r="C13" s="37" t="s">
        <v>37</v>
      </c>
      <c r="D13" s="13">
        <f t="shared" si="0"/>
        <v>14691646.950000001</v>
      </c>
      <c r="E13" s="13">
        <v>14690557.390000001</v>
      </c>
      <c r="F13" s="13">
        <v>1089.56</v>
      </c>
    </row>
    <row r="14" spans="1:6" ht="15.75" x14ac:dyDescent="0.25">
      <c r="A14" s="1"/>
      <c r="B14" s="1"/>
      <c r="C14" s="37" t="s">
        <v>121</v>
      </c>
      <c r="D14" s="13">
        <f t="shared" si="0"/>
        <v>2072047.62</v>
      </c>
      <c r="E14" s="13">
        <v>2072047.62</v>
      </c>
      <c r="F14" s="13"/>
    </row>
    <row r="15" spans="1:6" ht="15.75" x14ac:dyDescent="0.25">
      <c r="A15" s="1"/>
      <c r="B15" s="1"/>
      <c r="C15" s="37" t="s">
        <v>38</v>
      </c>
      <c r="D15" s="13">
        <f t="shared" si="0"/>
        <v>773699.24</v>
      </c>
      <c r="E15" s="13">
        <v>773699.24</v>
      </c>
      <c r="F15" s="13">
        <v>0</v>
      </c>
    </row>
    <row r="16" spans="1:6" ht="16.5" thickBot="1" x14ac:dyDescent="0.3">
      <c r="A16" s="2"/>
      <c r="B16" s="2" t="s">
        <v>39</v>
      </c>
      <c r="C16" s="54"/>
      <c r="D16" s="14">
        <f>SUM(D11:D15)</f>
        <v>173759470.47999999</v>
      </c>
      <c r="E16" s="14">
        <f>SUM(E11:E15)</f>
        <v>170194704.91000003</v>
      </c>
      <c r="F16" s="14">
        <f>SUM(F11:F15)</f>
        <v>3564765.5700000008</v>
      </c>
    </row>
    <row r="17" spans="1:6" ht="15.75" x14ac:dyDescent="0.25">
      <c r="A17" s="1"/>
      <c r="B17" s="2" t="s">
        <v>40</v>
      </c>
      <c r="C17" s="43"/>
      <c r="D17" s="15"/>
      <c r="E17" s="15"/>
      <c r="F17" s="15"/>
    </row>
    <row r="18" spans="1:6" ht="15.75" x14ac:dyDescent="0.25">
      <c r="A18" s="1"/>
      <c r="B18" s="1"/>
      <c r="C18" s="37" t="s">
        <v>126</v>
      </c>
      <c r="D18" s="13">
        <f>+E18+F18</f>
        <v>61253941.609999999</v>
      </c>
      <c r="E18" s="15">
        <v>61253941.609999999</v>
      </c>
      <c r="F18" s="15">
        <v>0</v>
      </c>
    </row>
    <row r="19" spans="1:6" ht="31.5" x14ac:dyDescent="0.25">
      <c r="A19" s="1"/>
      <c r="B19" s="1"/>
      <c r="C19" s="37" t="s">
        <v>41</v>
      </c>
      <c r="D19" s="13">
        <f>+E19+F19</f>
        <v>66341461.240000002</v>
      </c>
      <c r="E19" s="13">
        <v>63079113.980000004</v>
      </c>
      <c r="F19" s="13">
        <v>3262347.26</v>
      </c>
    </row>
    <row r="20" spans="1:6" ht="15.75" x14ac:dyDescent="0.25">
      <c r="A20" s="1"/>
      <c r="B20" s="1"/>
      <c r="C20" s="37" t="s">
        <v>42</v>
      </c>
      <c r="D20" s="13">
        <f>+E20+F20</f>
        <v>6792291.5600000015</v>
      </c>
      <c r="E20" s="15">
        <v>6792073.6500000013</v>
      </c>
      <c r="F20" s="15">
        <v>217.91000000000003</v>
      </c>
    </row>
    <row r="21" spans="1:6" ht="15.75" x14ac:dyDescent="0.25">
      <c r="A21" s="1"/>
      <c r="B21" s="1"/>
      <c r="C21" s="37" t="s">
        <v>127</v>
      </c>
      <c r="D21" s="13">
        <f>+E21+F21</f>
        <v>41514936.380000003</v>
      </c>
      <c r="E21" s="13">
        <v>41319665.530000001</v>
      </c>
      <c r="F21" s="15">
        <v>195270.84999999998</v>
      </c>
    </row>
    <row r="22" spans="1:6" ht="16.5" thickBot="1" x14ac:dyDescent="0.3">
      <c r="A22" s="2"/>
      <c r="B22" s="2" t="s">
        <v>43</v>
      </c>
      <c r="C22" s="54"/>
      <c r="D22" s="14">
        <f>SUM(D18:D21)</f>
        <v>175902630.78999999</v>
      </c>
      <c r="E22" s="14">
        <f>SUM(E18:E21)</f>
        <v>172444794.77000001</v>
      </c>
      <c r="F22" s="14">
        <f>SUM(F18:F21)</f>
        <v>3457836.02</v>
      </c>
    </row>
    <row r="23" spans="1:6" ht="35.25" customHeight="1" x14ac:dyDescent="0.25">
      <c r="A23" s="1"/>
      <c r="B23" s="73" t="s">
        <v>44</v>
      </c>
      <c r="C23" s="73"/>
      <c r="D23" s="17">
        <f>+D16-D22</f>
        <v>-2143160.3100000024</v>
      </c>
      <c r="E23" s="17">
        <f t="shared" ref="E23:F23" si="1">+E16-E22</f>
        <v>-2250089.8599999845</v>
      </c>
      <c r="F23" s="17">
        <f t="shared" si="1"/>
        <v>106929.55000000075</v>
      </c>
    </row>
    <row r="24" spans="1:6" ht="15.75" x14ac:dyDescent="0.25">
      <c r="A24" s="1"/>
      <c r="B24" s="1"/>
      <c r="C24" s="37" t="s">
        <v>45</v>
      </c>
      <c r="D24" s="15"/>
      <c r="E24" s="15"/>
      <c r="F24" s="15"/>
    </row>
    <row r="25" spans="1:6" ht="18" customHeight="1" x14ac:dyDescent="0.25">
      <c r="A25" s="1"/>
      <c r="B25" s="1"/>
      <c r="C25" s="37" t="s">
        <v>79</v>
      </c>
      <c r="D25" s="13">
        <f>+E25+F25</f>
        <v>-7672269.8100000005</v>
      </c>
      <c r="E25" s="15">
        <v>-7672269.8100000005</v>
      </c>
      <c r="F25" s="15">
        <v>0</v>
      </c>
    </row>
    <row r="26" spans="1:6" ht="16.5" thickBot="1" x14ac:dyDescent="0.3">
      <c r="A26" s="1"/>
      <c r="B26" s="2" t="s">
        <v>46</v>
      </c>
      <c r="C26" s="37"/>
      <c r="D26" s="14">
        <f>SUM(D23:D25)</f>
        <v>-9815430.1200000029</v>
      </c>
      <c r="E26" s="14">
        <f>SUM(E23:E25)</f>
        <v>-9922359.669999985</v>
      </c>
      <c r="F26" s="14">
        <f>SUM(F23:F25)</f>
        <v>106929.55000000075</v>
      </c>
    </row>
    <row r="27" spans="1:6" ht="15.75" x14ac:dyDescent="0.25">
      <c r="A27" s="2"/>
      <c r="B27" s="2"/>
      <c r="C27" s="54"/>
      <c r="D27" s="2"/>
      <c r="E27" s="2"/>
      <c r="F27" s="2"/>
    </row>
  </sheetData>
  <sheetProtection algorithmName="SHA-512" hashValue="tRyMycINUe/nfzacbbuAyPUV35CqOobcQMKNVdLOCKK15eOOKcpdX/9IEkTg9Mt20yB5PpzbuZFX6oApLgQamA==" saltValue="Xrva7oHZt/7IgAalOIPGow==" spinCount="100000" sheet="1" objects="1" scenarios="1" selectLockedCells="1" selectUnlockedCells="1"/>
  <mergeCells count="4">
    <mergeCell ref="A4:F4"/>
    <mergeCell ref="A5:F5"/>
    <mergeCell ref="A6:F6"/>
    <mergeCell ref="B23:C23"/>
  </mergeCells>
  <pageMargins left="1.5" right="1" top="1" bottom="1" header="0.3" footer="0.3"/>
  <pageSetup scale="84" orientation="portrait" horizontalDpi="4294967293" verticalDpi="36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zoomScaleNormal="100" zoomScaleSheetLayoutView="100" workbookViewId="0"/>
  </sheetViews>
  <sheetFormatPr defaultColWidth="9.28515625" defaultRowHeight="15.75" x14ac:dyDescent="0.25"/>
  <cols>
    <col min="1" max="1" width="3.28515625" style="1" customWidth="1"/>
    <col min="2" max="2" width="28" style="1" customWidth="1"/>
    <col min="3" max="3" width="17.42578125" style="38" customWidth="1"/>
    <col min="4" max="4" width="16.42578125" style="38" customWidth="1"/>
    <col min="5" max="5" width="14.28515625" style="38" customWidth="1"/>
    <col min="6" max="6" width="17.5703125" style="5" customWidth="1"/>
    <col min="7" max="16384" width="9.28515625" style="1"/>
  </cols>
  <sheetData>
    <row r="1" spans="1:6" x14ac:dyDescent="0.25">
      <c r="E1" s="39" t="s">
        <v>80</v>
      </c>
    </row>
    <row r="2" spans="1:6" x14ac:dyDescent="0.25">
      <c r="E2" s="35" t="s">
        <v>76</v>
      </c>
    </row>
    <row r="4" spans="1:6" ht="18.75" x14ac:dyDescent="0.3">
      <c r="A4" s="70" t="s">
        <v>0</v>
      </c>
      <c r="B4" s="70"/>
      <c r="C4" s="70"/>
      <c r="D4" s="70"/>
      <c r="E4" s="70"/>
    </row>
    <row r="5" spans="1:6" ht="18.75" x14ac:dyDescent="0.3">
      <c r="A5" s="70" t="s">
        <v>129</v>
      </c>
      <c r="B5" s="70"/>
      <c r="C5" s="70"/>
      <c r="D5" s="70"/>
      <c r="E5" s="70"/>
    </row>
    <row r="6" spans="1:6" ht="18.75" x14ac:dyDescent="0.3">
      <c r="A6" s="71" t="s">
        <v>123</v>
      </c>
      <c r="B6" s="71"/>
      <c r="C6" s="71"/>
      <c r="D6" s="71"/>
      <c r="E6" s="71"/>
    </row>
    <row r="7" spans="1:6" x14ac:dyDescent="0.25">
      <c r="A7" s="36"/>
      <c r="B7" s="36"/>
      <c r="C7" s="36"/>
      <c r="D7" s="36"/>
      <c r="E7" s="36"/>
    </row>
    <row r="8" spans="1:6" x14ac:dyDescent="0.25">
      <c r="C8" s="56"/>
      <c r="D8" s="56"/>
      <c r="E8" s="56"/>
    </row>
    <row r="9" spans="1:6" ht="30" customHeight="1" x14ac:dyDescent="0.25">
      <c r="C9" s="53" t="s">
        <v>33</v>
      </c>
      <c r="D9" s="41" t="s">
        <v>34</v>
      </c>
      <c r="E9" s="53" t="s">
        <v>3</v>
      </c>
    </row>
    <row r="10" spans="1:6" x14ac:dyDescent="0.25">
      <c r="A10" s="2" t="s">
        <v>91</v>
      </c>
      <c r="C10" s="4">
        <f>+D10+E10</f>
        <v>436608538.25</v>
      </c>
      <c r="D10" s="4">
        <v>434859351.5</v>
      </c>
      <c r="E10" s="4">
        <v>1749186.7500000014</v>
      </c>
    </row>
    <row r="11" spans="1:6" x14ac:dyDescent="0.25">
      <c r="A11" s="1" t="s">
        <v>130</v>
      </c>
      <c r="C11" s="4"/>
      <c r="D11" s="4"/>
      <c r="E11" s="4"/>
    </row>
    <row r="12" spans="1:6" x14ac:dyDescent="0.25">
      <c r="B12" s="1" t="s">
        <v>47</v>
      </c>
      <c r="C12" s="57">
        <f>+D12+E12</f>
        <v>-125576.24</v>
      </c>
      <c r="D12" s="57">
        <v>-125576.24</v>
      </c>
      <c r="E12" s="57">
        <v>0</v>
      </c>
    </row>
    <row r="13" spans="1:6" s="2" customFormat="1" x14ac:dyDescent="0.25">
      <c r="A13" s="2" t="s">
        <v>48</v>
      </c>
      <c r="C13" s="58">
        <f>SUM(C10:C12)</f>
        <v>436482962.00999999</v>
      </c>
      <c r="D13" s="58">
        <f>SUM(D10:D12)</f>
        <v>434733775.25999999</v>
      </c>
      <c r="E13" s="58">
        <f>SUM(E10:E12)</f>
        <v>1749186.7500000014</v>
      </c>
      <c r="F13" s="36"/>
    </row>
    <row r="14" spans="1:6" ht="32.25" customHeight="1" x14ac:dyDescent="0.25">
      <c r="A14" s="76" t="s">
        <v>49</v>
      </c>
      <c r="B14" s="76"/>
    </row>
    <row r="15" spans="1:6" s="62" customFormat="1" ht="53.25" customHeight="1" x14ac:dyDescent="0.25">
      <c r="A15" s="77" t="s">
        <v>50</v>
      </c>
      <c r="B15" s="77"/>
      <c r="C15" s="59">
        <f>+D15+E15</f>
        <v>18013429.0490475</v>
      </c>
      <c r="D15" s="60">
        <v>18013429.0490475</v>
      </c>
      <c r="E15" s="60">
        <v>0</v>
      </c>
      <c r="F15" s="61"/>
    </row>
    <row r="16" spans="1:6" x14ac:dyDescent="0.25">
      <c r="A16" s="1" t="s">
        <v>51</v>
      </c>
      <c r="C16" s="4">
        <f>+D16+E16</f>
        <v>-9815430.1199999843</v>
      </c>
      <c r="D16" s="4">
        <v>-9922359.669999985</v>
      </c>
      <c r="E16" s="4">
        <v>106929.55000000075</v>
      </c>
    </row>
    <row r="17" spans="1:9" s="62" customFormat="1" ht="31.5" customHeight="1" x14ac:dyDescent="0.25">
      <c r="A17" s="78" t="s">
        <v>52</v>
      </c>
      <c r="B17" s="78"/>
      <c r="C17" s="63">
        <f>+C16+C15</f>
        <v>8197998.9290475156</v>
      </c>
      <c r="D17" s="63">
        <f>+D16+D15</f>
        <v>8091069.3790475149</v>
      </c>
      <c r="E17" s="63">
        <f>+E16+E15</f>
        <v>106929.55000000075</v>
      </c>
      <c r="F17" s="61"/>
    </row>
    <row r="18" spans="1:9" s="2" customFormat="1" ht="16.5" thickBot="1" x14ac:dyDescent="0.3">
      <c r="A18" s="2" t="s">
        <v>92</v>
      </c>
      <c r="C18" s="64">
        <f>C13+C17</f>
        <v>444680960.93904752</v>
      </c>
      <c r="D18" s="64">
        <f>D13+D17</f>
        <v>442824844.6390475</v>
      </c>
      <c r="E18" s="64">
        <f>E13+E17</f>
        <v>1856116.3000000021</v>
      </c>
      <c r="F18" s="36"/>
    </row>
    <row r="25" spans="1:9" x14ac:dyDescent="0.25">
      <c r="F25" s="55"/>
      <c r="G25" s="38"/>
      <c r="H25" s="55"/>
      <c r="I25" s="38"/>
    </row>
    <row r="26" spans="1:9" x14ac:dyDescent="0.25">
      <c r="E26" s="65"/>
      <c r="F26" s="55"/>
      <c r="G26" s="38"/>
      <c r="H26" s="55"/>
      <c r="I26" s="38"/>
    </row>
    <row r="27" spans="1:9" x14ac:dyDescent="0.25">
      <c r="E27" s="74"/>
      <c r="F27" s="74"/>
      <c r="G27" s="74"/>
      <c r="H27" s="74"/>
      <c r="I27" s="38"/>
    </row>
    <row r="28" spans="1:9" x14ac:dyDescent="0.25">
      <c r="E28" s="75"/>
      <c r="F28" s="75"/>
      <c r="G28" s="75"/>
      <c r="H28" s="75"/>
      <c r="I28" s="38"/>
    </row>
  </sheetData>
  <sheetProtection algorithmName="SHA-512" hashValue="jbpGoJ/d4rFDOn10ylxkWtU135IFYFsNDTts3n1Gx5Ko5jkACeYtquyxYmN81FxCX4DUEEexu/TQ2Ict4uAiHg==" saltValue="Zapk+xCjVhVE0yuqfqlr/Q==" spinCount="100000" sheet="1" objects="1" scenarios="1" selectLockedCells="1" selectUnlockedCells="1"/>
  <mergeCells count="8">
    <mergeCell ref="E27:H27"/>
    <mergeCell ref="E28:H28"/>
    <mergeCell ref="A4:E4"/>
    <mergeCell ref="A5:E5"/>
    <mergeCell ref="A6:E6"/>
    <mergeCell ref="A14:B14"/>
    <mergeCell ref="A15:B15"/>
    <mergeCell ref="A17:B17"/>
  </mergeCells>
  <pageMargins left="1.5" right="1" top="1" bottom="1" header="0.3" footer="0.3"/>
  <pageSetup scale="96" orientation="portrait" horizontalDpi="4294967293" verticalDpi="360" r:id="rId1"/>
  <headerFooter>
    <oddFooter xml:space="preserve">&amp;C&amp;"Times New Roman,Regular"&amp;10
</oddFooter>
  </headerFooter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8"/>
  <sheetViews>
    <sheetView zoomScaleNormal="100" zoomScaleSheetLayoutView="100" workbookViewId="0"/>
  </sheetViews>
  <sheetFormatPr defaultColWidth="9.28515625" defaultRowHeight="15" x14ac:dyDescent="0.25"/>
  <cols>
    <col min="1" max="1" width="38.42578125" customWidth="1"/>
    <col min="2" max="2" width="17.5703125" customWidth="1"/>
    <col min="3" max="3" width="17.7109375" customWidth="1"/>
    <col min="4" max="4" width="14.28515625" customWidth="1"/>
    <col min="5" max="5" width="16.28515625" customWidth="1"/>
  </cols>
  <sheetData>
    <row r="1" spans="1:5" ht="15.75" x14ac:dyDescent="0.25">
      <c r="A1" s="37"/>
      <c r="B1" s="1"/>
      <c r="C1" s="1"/>
      <c r="D1" s="1"/>
      <c r="E1" s="20" t="s">
        <v>81</v>
      </c>
    </row>
    <row r="2" spans="1:5" ht="15.75" x14ac:dyDescent="0.25">
      <c r="A2" s="37"/>
      <c r="B2" s="1"/>
      <c r="C2" s="1"/>
      <c r="D2" s="1"/>
      <c r="E2" s="8" t="s">
        <v>76</v>
      </c>
    </row>
    <row r="3" spans="1:5" ht="15.75" x14ac:dyDescent="0.25">
      <c r="A3" s="37"/>
      <c r="B3" s="1"/>
      <c r="C3" s="1"/>
      <c r="D3" s="1"/>
      <c r="E3" s="1"/>
    </row>
    <row r="4" spans="1:5" ht="15" customHeight="1" x14ac:dyDescent="0.3">
      <c r="A4" s="70" t="s">
        <v>0</v>
      </c>
      <c r="B4" s="70"/>
      <c r="C4" s="70"/>
      <c r="D4" s="70"/>
      <c r="E4" s="70"/>
    </row>
    <row r="5" spans="1:5" ht="18.75" x14ac:dyDescent="0.3">
      <c r="A5" s="70" t="s">
        <v>131</v>
      </c>
      <c r="B5" s="70"/>
      <c r="C5" s="70"/>
      <c r="D5" s="70"/>
      <c r="E5" s="70"/>
    </row>
    <row r="6" spans="1:5" ht="18.75" x14ac:dyDescent="0.3">
      <c r="A6" s="71" t="s">
        <v>123</v>
      </c>
      <c r="B6" s="71"/>
      <c r="C6" s="71"/>
      <c r="D6" s="71"/>
      <c r="E6" s="71"/>
    </row>
    <row r="7" spans="1:5" ht="15.75" x14ac:dyDescent="0.25">
      <c r="A7" s="79"/>
      <c r="B7" s="79"/>
      <c r="C7" s="79"/>
      <c r="D7" s="79"/>
      <c r="E7" s="79"/>
    </row>
    <row r="8" spans="1:5" ht="31.5" x14ac:dyDescent="0.25">
      <c r="A8" s="37"/>
      <c r="B8" s="41" t="s">
        <v>33</v>
      </c>
      <c r="C8" s="41" t="s">
        <v>34</v>
      </c>
      <c r="D8" s="41" t="s">
        <v>3</v>
      </c>
      <c r="E8" s="41" t="s">
        <v>53</v>
      </c>
    </row>
    <row r="9" spans="1:5" ht="15.75" x14ac:dyDescent="0.25">
      <c r="A9" s="2" t="s">
        <v>54</v>
      </c>
      <c r="B9" s="66"/>
      <c r="C9" s="66"/>
      <c r="D9" s="66"/>
      <c r="E9" s="66"/>
    </row>
    <row r="10" spans="1:5" ht="15.75" x14ac:dyDescent="0.25">
      <c r="A10" s="54" t="s">
        <v>55</v>
      </c>
      <c r="B10" s="66"/>
      <c r="C10" s="66"/>
      <c r="D10" s="66"/>
      <c r="E10" s="66"/>
    </row>
    <row r="11" spans="1:5" ht="15.75" x14ac:dyDescent="0.25">
      <c r="A11" s="1" t="s">
        <v>56</v>
      </c>
      <c r="B11" s="7">
        <f>+C11+D11+E11</f>
        <v>10758822.67</v>
      </c>
      <c r="C11" s="7">
        <v>7195146.6599999992</v>
      </c>
      <c r="D11" s="7">
        <v>3563676.0100000002</v>
      </c>
      <c r="E11" s="7"/>
    </row>
    <row r="12" spans="1:5" ht="15.75" x14ac:dyDescent="0.25">
      <c r="A12" s="62" t="s">
        <v>133</v>
      </c>
      <c r="B12" s="15">
        <f>+C12+D12+E12</f>
        <v>145463254</v>
      </c>
      <c r="C12" s="15">
        <v>145463254</v>
      </c>
      <c r="D12" s="15">
        <v>0</v>
      </c>
      <c r="E12" s="15"/>
    </row>
    <row r="13" spans="1:5" ht="15.75" x14ac:dyDescent="0.25">
      <c r="A13" s="62" t="s">
        <v>134</v>
      </c>
      <c r="B13" s="15">
        <f>+C13+D13+E13</f>
        <v>14671485.42</v>
      </c>
      <c r="C13" s="15">
        <v>14671485.42</v>
      </c>
      <c r="D13" s="15">
        <v>0</v>
      </c>
      <c r="E13" s="15"/>
    </row>
    <row r="14" spans="1:5" ht="15.75" x14ac:dyDescent="0.25">
      <c r="A14" s="62" t="s">
        <v>57</v>
      </c>
      <c r="B14" s="15">
        <f>+C14+D14+E14</f>
        <v>20161.53</v>
      </c>
      <c r="C14" s="15">
        <v>19071.969999999998</v>
      </c>
      <c r="D14" s="15">
        <v>1089.56</v>
      </c>
      <c r="E14" s="15"/>
    </row>
    <row r="15" spans="1:5" ht="15.75" x14ac:dyDescent="0.25">
      <c r="A15" s="62" t="s">
        <v>58</v>
      </c>
      <c r="B15" s="18">
        <f>+C15+D15+E15</f>
        <v>17783833.07</v>
      </c>
      <c r="C15" s="18">
        <v>773699.24</v>
      </c>
      <c r="D15" s="18">
        <v>0</v>
      </c>
      <c r="E15" s="18">
        <v>17010133.830000002</v>
      </c>
    </row>
    <row r="16" spans="1:5" ht="16.5" thickBot="1" x14ac:dyDescent="0.3">
      <c r="A16" s="67" t="s">
        <v>59</v>
      </c>
      <c r="B16" s="16">
        <f>SUM(B11:B15)</f>
        <v>188697556.68999997</v>
      </c>
      <c r="C16" s="16">
        <f>SUM(C11:C15)</f>
        <v>168122657.28999999</v>
      </c>
      <c r="D16" s="16">
        <f>SUM(D11:D15)</f>
        <v>3564765.5700000003</v>
      </c>
      <c r="E16" s="16">
        <f>SUM(E11:E15)</f>
        <v>17010133.830000002</v>
      </c>
    </row>
    <row r="17" spans="1:5" ht="15.75" x14ac:dyDescent="0.25">
      <c r="A17" s="67" t="s">
        <v>60</v>
      </c>
      <c r="B17" s="17"/>
      <c r="C17" s="17"/>
      <c r="D17" s="17"/>
      <c r="E17" s="17"/>
    </row>
    <row r="18" spans="1:5" ht="15.75" x14ac:dyDescent="0.25">
      <c r="A18" s="40" t="s">
        <v>61</v>
      </c>
      <c r="B18" s="15">
        <f>+C18+D18+E18</f>
        <v>66450638.07</v>
      </c>
      <c r="C18" s="15">
        <v>63653114.170000002</v>
      </c>
      <c r="D18" s="15">
        <v>2797523.9000000004</v>
      </c>
      <c r="E18" s="15"/>
    </row>
    <row r="19" spans="1:5" ht="15.75" x14ac:dyDescent="0.25">
      <c r="A19" s="62" t="s">
        <v>62</v>
      </c>
      <c r="B19" s="15">
        <f>+C19+D19+E19</f>
        <v>11821849.33</v>
      </c>
      <c r="C19" s="15">
        <v>11486149.869999999</v>
      </c>
      <c r="D19" s="15">
        <v>335699.46000000008</v>
      </c>
      <c r="E19" s="15"/>
    </row>
    <row r="20" spans="1:5" ht="15.75" x14ac:dyDescent="0.25">
      <c r="A20" s="40" t="s">
        <v>63</v>
      </c>
      <c r="B20" s="15">
        <f>+C20+D20+E20</f>
        <v>61253941.610000007</v>
      </c>
      <c r="C20" s="15">
        <v>61253941.610000007</v>
      </c>
      <c r="D20" s="15">
        <v>0</v>
      </c>
      <c r="E20" s="15"/>
    </row>
    <row r="21" spans="1:5" ht="15.75" x14ac:dyDescent="0.25">
      <c r="A21" s="40" t="s">
        <v>64</v>
      </c>
      <c r="B21" s="15">
        <f>+C21+D21+E21</f>
        <v>6792291.5600000024</v>
      </c>
      <c r="C21" s="15">
        <v>6792073.6500000022</v>
      </c>
      <c r="D21" s="15">
        <v>217.91000000000003</v>
      </c>
      <c r="E21" s="15"/>
    </row>
    <row r="22" spans="1:5" ht="15.75" x14ac:dyDescent="0.25">
      <c r="A22" s="40" t="s">
        <v>65</v>
      </c>
      <c r="B22" s="18">
        <f>+C22+D22+E22</f>
        <v>16914663.91</v>
      </c>
      <c r="C22" s="18">
        <v>0</v>
      </c>
      <c r="D22" s="18">
        <v>0</v>
      </c>
      <c r="E22" s="18">
        <v>16914663.91</v>
      </c>
    </row>
    <row r="23" spans="1:5" ht="15.75" x14ac:dyDescent="0.25">
      <c r="A23" s="67" t="s">
        <v>66</v>
      </c>
      <c r="B23" s="19">
        <f>SUM(B18:B22)</f>
        <v>163233384.48000002</v>
      </c>
      <c r="C23" s="19">
        <f>SUM(C18:C22)</f>
        <v>143185279.30000001</v>
      </c>
      <c r="D23" s="19">
        <f>SUM(D18:D22)</f>
        <v>3133441.2700000005</v>
      </c>
      <c r="E23" s="19">
        <f>SUM(E18:E22)</f>
        <v>16914663.91</v>
      </c>
    </row>
    <row r="24" spans="1:5" ht="32.25" thickBot="1" x14ac:dyDescent="0.3">
      <c r="A24" s="67" t="s">
        <v>67</v>
      </c>
      <c r="B24" s="16">
        <f>+B16-B23</f>
        <v>25464172.209999949</v>
      </c>
      <c r="C24" s="16">
        <f>+C16-C23</f>
        <v>24937377.98999998</v>
      </c>
      <c r="D24" s="16">
        <f>+D16-D23</f>
        <v>431324.29999999981</v>
      </c>
      <c r="E24" s="16">
        <f>+E16-E23</f>
        <v>95469.920000001788</v>
      </c>
    </row>
    <row r="25" spans="1:5" ht="15.75" x14ac:dyDescent="0.25">
      <c r="A25" s="68" t="s">
        <v>68</v>
      </c>
      <c r="B25" s="17"/>
      <c r="C25" s="17"/>
      <c r="D25" s="17"/>
      <c r="E25" s="17"/>
    </row>
    <row r="26" spans="1:5" ht="15.75" x14ac:dyDescent="0.25">
      <c r="A26" s="67" t="s">
        <v>69</v>
      </c>
      <c r="B26" s="17">
        <v>0</v>
      </c>
      <c r="C26" s="17">
        <v>0</v>
      </c>
      <c r="D26" s="17">
        <v>0</v>
      </c>
      <c r="E26" s="17">
        <v>0</v>
      </c>
    </row>
    <row r="27" spans="1:5" ht="15.75" x14ac:dyDescent="0.25">
      <c r="A27" s="67" t="s">
        <v>60</v>
      </c>
      <c r="B27" s="17"/>
      <c r="C27" s="17"/>
      <c r="D27" s="17"/>
      <c r="E27" s="17"/>
    </row>
    <row r="28" spans="1:5" ht="31.5" x14ac:dyDescent="0.25">
      <c r="A28" s="69" t="s">
        <v>82</v>
      </c>
      <c r="B28" s="18">
        <f>+C28+D28+E28</f>
        <v>15427762.800000004</v>
      </c>
      <c r="C28" s="18">
        <v>15427762.800000004</v>
      </c>
      <c r="D28" s="18">
        <v>0</v>
      </c>
      <c r="E28" s="18">
        <v>0</v>
      </c>
    </row>
    <row r="29" spans="1:5" ht="32.25" thickBot="1" x14ac:dyDescent="0.3">
      <c r="A29" s="67" t="s">
        <v>70</v>
      </c>
      <c r="B29" s="16">
        <f>+B26-B28</f>
        <v>-15427762.800000004</v>
      </c>
      <c r="C29" s="16">
        <f>+C26-C28</f>
        <v>-15427762.800000004</v>
      </c>
      <c r="D29" s="16">
        <f>+D26-D28</f>
        <v>0</v>
      </c>
      <c r="E29" s="16">
        <f>+E26-E28</f>
        <v>0</v>
      </c>
    </row>
    <row r="30" spans="1:5" ht="15.75" x14ac:dyDescent="0.25">
      <c r="A30" s="68" t="s">
        <v>71</v>
      </c>
      <c r="B30" s="17"/>
      <c r="C30" s="17"/>
      <c r="D30" s="17"/>
      <c r="E30" s="17"/>
    </row>
    <row r="31" spans="1:5" ht="16.5" thickBot="1" x14ac:dyDescent="0.3">
      <c r="A31" s="67" t="s">
        <v>55</v>
      </c>
      <c r="B31" s="16">
        <v>0</v>
      </c>
      <c r="C31" s="16">
        <v>0</v>
      </c>
      <c r="D31" s="16">
        <v>0</v>
      </c>
      <c r="E31" s="16">
        <v>0</v>
      </c>
    </row>
    <row r="32" spans="1:5" ht="15.75" x14ac:dyDescent="0.25">
      <c r="A32" s="67" t="s">
        <v>60</v>
      </c>
      <c r="B32" s="17"/>
      <c r="C32" s="17"/>
      <c r="D32" s="17"/>
      <c r="E32" s="17"/>
    </row>
    <row r="33" spans="1:5" ht="15.75" x14ac:dyDescent="0.25">
      <c r="A33" s="40" t="s">
        <v>72</v>
      </c>
      <c r="B33" s="18">
        <f>+C33+D33+E33</f>
        <v>13772491.680000007</v>
      </c>
      <c r="C33" s="18">
        <v>13772491.680000007</v>
      </c>
      <c r="D33" s="18">
        <v>0</v>
      </c>
      <c r="E33" s="18">
        <v>0</v>
      </c>
    </row>
    <row r="34" spans="1:5" ht="32.25" thickBot="1" x14ac:dyDescent="0.3">
      <c r="A34" s="67" t="s">
        <v>73</v>
      </c>
      <c r="B34" s="16">
        <f>-B33</f>
        <v>-13772491.680000007</v>
      </c>
      <c r="C34" s="16">
        <f t="shared" ref="C34:E34" si="0">-C33</f>
        <v>-13772491.680000007</v>
      </c>
      <c r="D34" s="16">
        <f t="shared" si="0"/>
        <v>0</v>
      </c>
      <c r="E34" s="16">
        <f t="shared" si="0"/>
        <v>0</v>
      </c>
    </row>
    <row r="35" spans="1:5" ht="31.5" x14ac:dyDescent="0.25">
      <c r="A35" s="67" t="s">
        <v>74</v>
      </c>
      <c r="B35" s="17">
        <f>+B24+B29+B34</f>
        <v>-3736082.2700000629</v>
      </c>
      <c r="C35" s="17">
        <f>+C24+C29+C34</f>
        <v>-4262876.4900000319</v>
      </c>
      <c r="D35" s="17">
        <f>+D24+D29+D34</f>
        <v>431324.29999999981</v>
      </c>
      <c r="E35" s="17">
        <f>+E24+E29+E34</f>
        <v>95469.920000001788</v>
      </c>
    </row>
    <row r="36" spans="1:5" ht="15.75" x14ac:dyDescent="0.25">
      <c r="A36" s="68" t="s">
        <v>132</v>
      </c>
      <c r="B36" s="19">
        <f>+C36+D36+E36</f>
        <v>40762404.059999995</v>
      </c>
      <c r="C36" s="18">
        <v>26544756.429999989</v>
      </c>
      <c r="D36" s="18">
        <v>1842674.4400000009</v>
      </c>
      <c r="E36" s="18">
        <v>12374973.190000003</v>
      </c>
    </row>
    <row r="37" spans="1:5" ht="21" customHeight="1" thickBot="1" x14ac:dyDescent="0.3">
      <c r="A37" s="68" t="s">
        <v>75</v>
      </c>
      <c r="B37" s="16">
        <f>SUM(B35:B36)</f>
        <v>37026321.789999932</v>
      </c>
      <c r="C37" s="16">
        <f>SUM(C35:C36)</f>
        <v>22281879.939999957</v>
      </c>
      <c r="D37" s="16">
        <f>SUM(D35:D36)</f>
        <v>2273998.7400000007</v>
      </c>
      <c r="E37" s="16">
        <f>SUM(E35:E36)</f>
        <v>12470443.110000005</v>
      </c>
    </row>
    <row r="38" spans="1:5" ht="15.75" x14ac:dyDescent="0.25">
      <c r="A38" s="37"/>
      <c r="B38" s="1"/>
      <c r="C38" s="1"/>
      <c r="D38" s="1"/>
      <c r="E38" s="1"/>
    </row>
  </sheetData>
  <sheetProtection algorithmName="SHA-512" hashValue="ngQVF940fpYdhgH0ZLEJ2FP42F4ntowfWywwOnmoql8q9NjgdsGkUs8zRvMMvv8342o8XZ8hROZ2wyj4RXDaPw==" saltValue="YV+NVN8VLNh4JXHw5Qwrkg==" spinCount="100000" sheet="1" objects="1" scenarios="1" selectLockedCells="1" selectUnlockedCells="1"/>
  <mergeCells count="4">
    <mergeCell ref="A4:E4"/>
    <mergeCell ref="A5:E5"/>
    <mergeCell ref="A6:E6"/>
    <mergeCell ref="A7:E7"/>
  </mergeCells>
  <pageMargins left="1.5" right="1" top="1" bottom="1" header="0.3" footer="0.3"/>
  <pageSetup scale="70" orientation="portrait" horizontalDpi="4294967293" verticalDpi="360" r:id="rId1"/>
  <headerFooter>
    <oddFooter xml:space="preserve">&amp;C&amp;"Times New Roman,Regular"&amp;10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H32"/>
  <sheetViews>
    <sheetView view="pageBreakPreview" topLeftCell="A19" zoomScaleNormal="100" zoomScaleSheetLayoutView="100" workbookViewId="0">
      <selection activeCell="E19" sqref="E19:E23"/>
    </sheetView>
  </sheetViews>
  <sheetFormatPr defaultColWidth="8.7109375" defaultRowHeight="15.75" x14ac:dyDescent="0.25"/>
  <cols>
    <col min="1" max="1" width="9.5703125" style="1" customWidth="1"/>
    <col min="2" max="2" width="14.28515625" style="1" customWidth="1"/>
    <col min="3" max="3" width="25.28515625" style="1" customWidth="1"/>
    <col min="4" max="4" width="17" style="3" customWidth="1"/>
    <col min="5" max="5" width="23.42578125" style="1" customWidth="1"/>
    <col min="6" max="7" width="8.7109375" style="1"/>
    <col min="8" max="8" width="10.28515625" style="1" bestFit="1" customWidth="1"/>
    <col min="9" max="16384" width="8.7109375" style="1"/>
  </cols>
  <sheetData>
    <row r="1" spans="1:5" x14ac:dyDescent="0.25">
      <c r="E1" s="20" t="s">
        <v>93</v>
      </c>
    </row>
    <row r="2" spans="1:5" x14ac:dyDescent="0.25">
      <c r="E2" s="8" t="s">
        <v>76</v>
      </c>
    </row>
    <row r="3" spans="1:5" x14ac:dyDescent="0.25">
      <c r="E3" s="8"/>
    </row>
    <row r="4" spans="1:5" x14ac:dyDescent="0.25">
      <c r="A4" s="80" t="s">
        <v>89</v>
      </c>
      <c r="B4" s="80"/>
      <c r="C4" s="80"/>
      <c r="D4" s="80"/>
      <c r="E4" s="80"/>
    </row>
    <row r="5" spans="1:5" x14ac:dyDescent="0.25">
      <c r="A5" s="79" t="s">
        <v>0</v>
      </c>
      <c r="B5" s="79"/>
      <c r="C5" s="79"/>
      <c r="D5" s="79"/>
      <c r="E5" s="79"/>
    </row>
    <row r="6" spans="1:5" ht="16.5" thickBot="1" x14ac:dyDescent="0.3">
      <c r="A6" s="5"/>
      <c r="C6" s="5"/>
      <c r="D6" s="10"/>
      <c r="E6" s="5"/>
    </row>
    <row r="7" spans="1:5" x14ac:dyDescent="0.25">
      <c r="A7" s="81" t="s">
        <v>88</v>
      </c>
      <c r="B7" s="83" t="s">
        <v>83</v>
      </c>
      <c r="C7" s="85" t="s">
        <v>84</v>
      </c>
      <c r="D7" s="30" t="s">
        <v>85</v>
      </c>
      <c r="E7" s="87" t="s">
        <v>86</v>
      </c>
    </row>
    <row r="8" spans="1:5" ht="30" customHeight="1" x14ac:dyDescent="0.25">
      <c r="A8" s="82"/>
      <c r="B8" s="84"/>
      <c r="C8" s="86"/>
      <c r="D8" s="11" t="s">
        <v>87</v>
      </c>
      <c r="E8" s="88"/>
    </row>
    <row r="9" spans="1:5" s="12" customFormat="1" ht="46.5" customHeight="1" x14ac:dyDescent="0.25">
      <c r="A9" s="91" t="s">
        <v>115</v>
      </c>
      <c r="B9" s="89" t="s">
        <v>94</v>
      </c>
      <c r="C9" s="21" t="s">
        <v>95</v>
      </c>
      <c r="D9" s="22">
        <v>2889558.87</v>
      </c>
      <c r="E9" s="90" t="s">
        <v>98</v>
      </c>
    </row>
    <row r="10" spans="1:5" s="12" customFormat="1" ht="48.75" customHeight="1" x14ac:dyDescent="0.25">
      <c r="A10" s="92"/>
      <c r="B10" s="89"/>
      <c r="C10" s="27" t="s">
        <v>96</v>
      </c>
      <c r="D10" s="22">
        <v>1165326.55</v>
      </c>
      <c r="E10" s="90"/>
    </row>
    <row r="11" spans="1:5" s="12" customFormat="1" ht="33" customHeight="1" x14ac:dyDescent="0.25">
      <c r="A11" s="92"/>
      <c r="B11" s="89"/>
      <c r="C11" s="27" t="s">
        <v>97</v>
      </c>
      <c r="D11" s="22">
        <v>-1118533.5900000001</v>
      </c>
      <c r="E11" s="90"/>
    </row>
    <row r="12" spans="1:5" s="12" customFormat="1" ht="16.5" thickBot="1" x14ac:dyDescent="0.3">
      <c r="A12" s="92"/>
      <c r="B12" s="89"/>
      <c r="C12" s="31" t="s">
        <v>113</v>
      </c>
      <c r="D12" s="22">
        <v>-2936351.83</v>
      </c>
      <c r="E12" s="90"/>
    </row>
    <row r="13" spans="1:5" s="12" customFormat="1" ht="33.75" customHeight="1" x14ac:dyDescent="0.25">
      <c r="A13" s="92"/>
      <c r="B13" s="94" t="s">
        <v>90</v>
      </c>
      <c r="C13" s="28" t="s">
        <v>99</v>
      </c>
      <c r="D13" s="23">
        <v>1521011.51</v>
      </c>
      <c r="E13" s="90" t="s">
        <v>119</v>
      </c>
    </row>
    <row r="14" spans="1:5" s="12" customFormat="1" ht="30" customHeight="1" x14ac:dyDescent="0.25">
      <c r="A14" s="92"/>
      <c r="B14" s="95"/>
      <c r="C14" s="28" t="s">
        <v>100</v>
      </c>
      <c r="D14" s="23">
        <v>2515717.9300000002</v>
      </c>
      <c r="E14" s="90"/>
    </row>
    <row r="15" spans="1:5" s="12" customFormat="1" ht="32.25" customHeight="1" x14ac:dyDescent="0.25">
      <c r="A15" s="92"/>
      <c r="B15" s="95"/>
      <c r="C15" s="28" t="s">
        <v>101</v>
      </c>
      <c r="D15" s="23">
        <v>2062317.62</v>
      </c>
      <c r="E15" s="90"/>
    </row>
    <row r="16" spans="1:5" s="12" customFormat="1" ht="34.5" customHeight="1" x14ac:dyDescent="0.25">
      <c r="A16" s="92"/>
      <c r="B16" s="95"/>
      <c r="C16" s="28" t="s">
        <v>102</v>
      </c>
      <c r="D16" s="29">
        <v>-1100667.54</v>
      </c>
      <c r="E16" s="90"/>
    </row>
    <row r="17" spans="1:8" s="12" customFormat="1" ht="31.5" customHeight="1" x14ac:dyDescent="0.25">
      <c r="A17" s="92"/>
      <c r="B17" s="95"/>
      <c r="C17" s="28" t="s">
        <v>103</v>
      </c>
      <c r="D17" s="29">
        <v>-486163.55</v>
      </c>
      <c r="E17" s="90"/>
    </row>
    <row r="18" spans="1:8" s="12" customFormat="1" ht="17.25" customHeight="1" thickBot="1" x14ac:dyDescent="0.3">
      <c r="A18" s="93"/>
      <c r="B18" s="96"/>
      <c r="C18" s="31" t="s">
        <v>113</v>
      </c>
      <c r="D18" s="29">
        <v>-4512215.97</v>
      </c>
      <c r="E18" s="33"/>
    </row>
    <row r="19" spans="1:8" s="12" customFormat="1" ht="30" customHeight="1" x14ac:dyDescent="0.25">
      <c r="A19" s="97" t="s">
        <v>116</v>
      </c>
      <c r="B19" s="89" t="s">
        <v>104</v>
      </c>
      <c r="C19" s="24" t="s">
        <v>97</v>
      </c>
      <c r="D19" s="29">
        <v>3846.24</v>
      </c>
      <c r="E19" s="90" t="s">
        <v>118</v>
      </c>
    </row>
    <row r="20" spans="1:8" s="12" customFormat="1" ht="24" customHeight="1" x14ac:dyDescent="0.25">
      <c r="A20" s="97"/>
      <c r="B20" s="89"/>
      <c r="C20" s="24" t="s">
        <v>105</v>
      </c>
      <c r="D20" s="29">
        <v>692323.41</v>
      </c>
      <c r="E20" s="90"/>
    </row>
    <row r="21" spans="1:8" s="12" customFormat="1" ht="29.25" customHeight="1" x14ac:dyDescent="0.25">
      <c r="A21" s="97"/>
      <c r="B21" s="89"/>
      <c r="C21" s="25" t="s">
        <v>106</v>
      </c>
      <c r="D21" s="29">
        <v>994891.44</v>
      </c>
      <c r="E21" s="90"/>
    </row>
    <row r="22" spans="1:8" s="12" customFormat="1" ht="29.25" customHeight="1" x14ac:dyDescent="0.25">
      <c r="A22" s="97"/>
      <c r="B22" s="89"/>
      <c r="C22" s="28" t="s">
        <v>107</v>
      </c>
      <c r="D22" s="29">
        <v>-1687214.85</v>
      </c>
      <c r="E22" s="90"/>
    </row>
    <row r="23" spans="1:8" s="12" customFormat="1" ht="69" customHeight="1" x14ac:dyDescent="0.25">
      <c r="A23" s="97"/>
      <c r="B23" s="89"/>
      <c r="C23" s="25" t="s">
        <v>108</v>
      </c>
      <c r="D23" s="29">
        <v>-3846.24</v>
      </c>
      <c r="E23" s="90"/>
    </row>
    <row r="24" spans="1:8" s="12" customFormat="1" ht="31.5" x14ac:dyDescent="0.25">
      <c r="A24" s="98" t="s">
        <v>117</v>
      </c>
      <c r="B24" s="89" t="s">
        <v>109</v>
      </c>
      <c r="C24" s="26" t="s">
        <v>110</v>
      </c>
      <c r="D24" s="23">
        <v>1012500</v>
      </c>
      <c r="E24" s="90" t="s">
        <v>114</v>
      </c>
    </row>
    <row r="25" spans="1:8" s="12" customFormat="1" ht="33.75" customHeight="1" x14ac:dyDescent="0.25">
      <c r="A25" s="99"/>
      <c r="B25" s="89"/>
      <c r="C25" s="26" t="s">
        <v>111</v>
      </c>
      <c r="D25" s="23">
        <v>961875</v>
      </c>
      <c r="E25" s="90"/>
      <c r="H25" s="34">
        <f>+D24-D25</f>
        <v>50625</v>
      </c>
    </row>
    <row r="26" spans="1:8" s="12" customFormat="1" x14ac:dyDescent="0.25">
      <c r="A26" s="99"/>
      <c r="B26" s="89"/>
      <c r="C26" s="26" t="s">
        <v>112</v>
      </c>
      <c r="D26" s="29">
        <v>-1012500</v>
      </c>
      <c r="E26" s="90"/>
    </row>
    <row r="27" spans="1:8" s="12" customFormat="1" ht="63.75" customHeight="1" thickBot="1" x14ac:dyDescent="0.3">
      <c r="A27" s="100"/>
      <c r="B27" s="101"/>
      <c r="C27" s="31" t="s">
        <v>113</v>
      </c>
      <c r="D27" s="32">
        <v>-961875</v>
      </c>
      <c r="E27" s="102"/>
    </row>
    <row r="29" spans="1:8" x14ac:dyDescent="0.25">
      <c r="D29" s="3">
        <f>+D9+D10+D13+D14+D15+D25+D24</f>
        <v>12128307.48</v>
      </c>
    </row>
    <row r="30" spans="1:8" x14ac:dyDescent="0.25">
      <c r="B30" s="2"/>
      <c r="C30" s="9"/>
      <c r="D30" s="6"/>
    </row>
    <row r="31" spans="1:8" x14ac:dyDescent="0.25">
      <c r="B31" s="2"/>
      <c r="C31" s="9"/>
      <c r="D31" s="6"/>
    </row>
    <row r="32" spans="1:8" x14ac:dyDescent="0.25">
      <c r="B32" s="2"/>
      <c r="C32" s="9"/>
      <c r="D32" s="6"/>
    </row>
  </sheetData>
  <mergeCells count="17">
    <mergeCell ref="A19:A23"/>
    <mergeCell ref="A24:A27"/>
    <mergeCell ref="B19:B23"/>
    <mergeCell ref="E19:E23"/>
    <mergeCell ref="B24:B27"/>
    <mergeCell ref="E24:E27"/>
    <mergeCell ref="B9:B12"/>
    <mergeCell ref="E9:E12"/>
    <mergeCell ref="E13:E17"/>
    <mergeCell ref="A9:A18"/>
    <mergeCell ref="B13:B18"/>
    <mergeCell ref="A4:E4"/>
    <mergeCell ref="A5:E5"/>
    <mergeCell ref="A7:A8"/>
    <mergeCell ref="B7:B8"/>
    <mergeCell ref="C7:C8"/>
    <mergeCell ref="E7:E8"/>
  </mergeCells>
  <printOptions horizontalCentered="1"/>
  <pageMargins left="1.5" right="1" top="1" bottom="1" header="0.3" footer="0.3"/>
  <pageSetup scale="7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ANNEX A.1</vt:lpstr>
      <vt:lpstr>ANNEX A.2</vt:lpstr>
      <vt:lpstr>ANNEX A.3</vt:lpstr>
      <vt:lpstr>ANNEX A.4</vt:lpstr>
      <vt:lpstr>Annex B</vt:lpstr>
      <vt:lpstr>'ANNEX A.2'!OLE_LINK15</vt:lpstr>
      <vt:lpstr>'ANNEX A.1'!Print_Area</vt:lpstr>
      <vt:lpstr>'ANNEX A.2'!Print_Area</vt:lpstr>
      <vt:lpstr>'ANNEX A.3'!Print_Area</vt:lpstr>
      <vt:lpstr>'ANNEX A.4'!Print_Area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A.1 - A.4</dc:title>
  <dc:creator>COA - Municipality of Mapandan, Pangasinan</dc:creator>
  <cp:lastModifiedBy>Marcelino E. Delgado Jr.</cp:lastModifiedBy>
  <cp:lastPrinted>2026-02-25T02:38:31Z</cp:lastPrinted>
  <dcterms:created xsi:type="dcterms:W3CDTF">2021-04-27T09:08:19Z</dcterms:created>
  <dcterms:modified xsi:type="dcterms:W3CDTF">2026-02-25T02:38:37Z</dcterms:modified>
</cp:coreProperties>
</file>