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showInkAnnotation="0"/>
  <mc:AlternateContent xmlns:mc="http://schemas.openxmlformats.org/markup-compatibility/2006">
    <mc:Choice Requires="x15">
      <x15ac:absPath xmlns:x15ac="http://schemas.microsoft.com/office/spreadsheetml/2010/11/ac" url="C:\Users\coa\OneDrive - coa.gov.ph\Desktop\Region-01\Mapandan_Pangasinan_aar2023\MapandanPang2023_aar\AAR\"/>
    </mc:Choice>
  </mc:AlternateContent>
  <xr:revisionPtr revIDLastSave="1" documentId="11_4896D0FDD9C9AD8078663CF77BB9F553BD83C686" xr6:coauthVersionLast="36" xr6:coauthVersionMax="36" xr10:uidLastSave="{FAA9C575-2218-4853-A6FF-095EBFCDB986}"/>
  <bookViews>
    <workbookView xWindow="-108" yWindow="-108" windowWidth="23256" windowHeight="13896" xr2:uid="{00000000-000D-0000-FFFF-FFFF00000000}"/>
  </bookViews>
  <sheets>
    <sheet name="ANNEX A.1" sheetId="1" r:id="rId1"/>
    <sheet name="ANNEX A.2" sheetId="2" r:id="rId2"/>
    <sheet name="ANNEX A.3" sheetId="3" r:id="rId3"/>
    <sheet name="ANNEX A.4" sheetId="4" r:id="rId4"/>
  </sheets>
  <definedNames>
    <definedName name="OLE_LINK15" localSheetId="1">'ANNEX A.2'!$C$25</definedName>
    <definedName name="OLE_LINK15" localSheetId="2">'ANNEX A.3'!#REF!</definedName>
    <definedName name="_xlnm.Print_Area" localSheetId="0">'ANNEX A.1'!$A$1:$F$41</definedName>
    <definedName name="_xlnm.Print_Area" localSheetId="1">'ANNEX A.2'!$A$1:$F$28</definedName>
    <definedName name="_xlnm.Print_Area" localSheetId="2">'ANNEX A.3'!$A$1:$E$19</definedName>
    <definedName name="_xlnm.Print_Area" localSheetId="3">'ANNEX A.4'!$A$1:$E$38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4" l="1"/>
  <c r="D16" i="2"/>
  <c r="D15" i="2"/>
  <c r="E17" i="2" l="1"/>
  <c r="D33" i="1"/>
  <c r="F21" i="1"/>
  <c r="E21" i="1"/>
  <c r="D21" i="1"/>
  <c r="C20" i="1"/>
  <c r="B14" i="4" l="1"/>
  <c r="D17" i="3" l="1"/>
  <c r="D13" i="2" l="1"/>
  <c r="B37" i="4" l="1"/>
  <c r="E35" i="4"/>
  <c r="D35" i="4"/>
  <c r="C35" i="4"/>
  <c r="B34" i="4"/>
  <c r="B32" i="4"/>
  <c r="E29" i="4"/>
  <c r="D29" i="4"/>
  <c r="C29" i="4"/>
  <c r="B28" i="4"/>
  <c r="B29" i="4" s="1"/>
  <c r="E23" i="4"/>
  <c r="D23" i="4"/>
  <c r="C23" i="4"/>
  <c r="B22" i="4"/>
  <c r="B21" i="4"/>
  <c r="B20" i="4"/>
  <c r="B19" i="4"/>
  <c r="B18" i="4"/>
  <c r="E16" i="4"/>
  <c r="D16" i="4"/>
  <c r="C16" i="4"/>
  <c r="B15" i="4"/>
  <c r="B13" i="4"/>
  <c r="B11" i="4"/>
  <c r="E17" i="3"/>
  <c r="C16" i="3"/>
  <c r="C15" i="3"/>
  <c r="E13" i="3"/>
  <c r="D13" i="3"/>
  <c r="C12" i="3"/>
  <c r="C10" i="3"/>
  <c r="D27" i="2"/>
  <c r="F23" i="2"/>
  <c r="E23" i="2"/>
  <c r="D22" i="2"/>
  <c r="D21" i="2"/>
  <c r="D20" i="2"/>
  <c r="D19" i="2"/>
  <c r="F17" i="2"/>
  <c r="D14" i="2"/>
  <c r="D12" i="2"/>
  <c r="D11" i="2"/>
  <c r="C40" i="1"/>
  <c r="F36" i="1"/>
  <c r="E36" i="1"/>
  <c r="D36" i="1"/>
  <c r="C35" i="1"/>
  <c r="C36" i="1" s="1"/>
  <c r="E33" i="1"/>
  <c r="C32" i="1"/>
  <c r="C31" i="1"/>
  <c r="C30" i="1"/>
  <c r="C29" i="1"/>
  <c r="C28" i="1"/>
  <c r="C27" i="1"/>
  <c r="C19" i="1"/>
  <c r="C18" i="1"/>
  <c r="C17" i="1"/>
  <c r="C16" i="1"/>
  <c r="F14" i="1"/>
  <c r="E14" i="1"/>
  <c r="D14" i="1"/>
  <c r="C13" i="1"/>
  <c r="C12" i="1"/>
  <c r="C11" i="1"/>
  <c r="E24" i="4" l="1"/>
  <c r="C21" i="1"/>
  <c r="C17" i="3"/>
  <c r="E18" i="3"/>
  <c r="E36" i="4"/>
  <c r="E38" i="4" s="1"/>
  <c r="B35" i="4"/>
  <c r="C24" i="4"/>
  <c r="C36" i="4" s="1"/>
  <c r="C38" i="4" s="1"/>
  <c r="D24" i="4"/>
  <c r="D36" i="4" s="1"/>
  <c r="D38" i="4" s="1"/>
  <c r="D18" i="3"/>
  <c r="C13" i="3"/>
  <c r="E24" i="2"/>
  <c r="E28" i="2" s="1"/>
  <c r="D17" i="2"/>
  <c r="F24" i="2"/>
  <c r="F28" i="2" s="1"/>
  <c r="D23" i="2"/>
  <c r="B16" i="4"/>
  <c r="B23" i="4"/>
  <c r="E22" i="1"/>
  <c r="E37" i="1"/>
  <c r="E41" i="1" s="1"/>
  <c r="C14" i="1"/>
  <c r="F22" i="1"/>
  <c r="D22" i="1"/>
  <c r="C33" i="1"/>
  <c r="C37" i="1" s="1"/>
  <c r="C41" i="1" s="1"/>
  <c r="D37" i="1"/>
  <c r="D41" i="1" s="1"/>
  <c r="F33" i="1"/>
  <c r="F37" i="1" s="1"/>
  <c r="F41" i="1" s="1"/>
  <c r="C18" i="3" l="1"/>
  <c r="D24" i="2"/>
  <c r="D28" i="2" s="1"/>
  <c r="B24" i="4"/>
  <c r="B36" i="4" s="1"/>
  <c r="B38" i="4" s="1"/>
  <c r="C22" i="1"/>
</calcChain>
</file>

<file path=xl/sharedStrings.xml><?xml version="1.0" encoding="utf-8"?>
<sst xmlns="http://schemas.openxmlformats.org/spreadsheetml/2006/main" count="123" uniqueCount="103">
  <si>
    <t>Municipality of Mapandan</t>
  </si>
  <si>
    <t>Total</t>
  </si>
  <si>
    <t>General Fund</t>
  </si>
  <si>
    <t>SEF</t>
  </si>
  <si>
    <t>Trust Fund</t>
  </si>
  <si>
    <t>ASSETS</t>
  </si>
  <si>
    <t>Current Assets</t>
  </si>
  <si>
    <t>Cash and Cash Equivalents</t>
  </si>
  <si>
    <t>Receivables</t>
  </si>
  <si>
    <t>Inventories</t>
  </si>
  <si>
    <t>Total Current Assets</t>
  </si>
  <si>
    <t>Non-Current Assets</t>
  </si>
  <si>
    <t>Investments</t>
  </si>
  <si>
    <t xml:space="preserve">Property, Plant and Equipment </t>
  </si>
  <si>
    <t>Biological Assets</t>
  </si>
  <si>
    <t>Total Non-Current Assets</t>
  </si>
  <si>
    <t>TOTAL ASSETS</t>
  </si>
  <si>
    <t>LIABILITIES AND NET ASSETS/EQUITY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</si>
  <si>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</si>
  <si>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</si>
  <si>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</si>
  <si>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</si>
  <si>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</si>
  <si>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</si>
  <si>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</si>
  <si>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</si>
  <si>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</si>
  <si>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</si>
  <si>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</si>
  <si>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</si>
  <si>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</si>
  <si>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</si>
  <si>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</si>
  <si>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TOTAL</t>
  </si>
  <si>
    <t>GENERAL FUND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</si>
  <si>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</si>
  <si>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</si>
  <si>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</si>
  <si>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</si>
  <si>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</si>
  <si>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</si>
  <si>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</si>
  <si>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</si>
  <si>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</si>
  <si>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Financial Expenses</t>
  </si>
  <si>
    <t>Non-cash Expenses</t>
  </si>
  <si>
    <t>Current Operating Expenses</t>
  </si>
  <si>
    <t>Surplus (Deficit) from Current Operation</t>
  </si>
  <si>
    <t xml:space="preserve">Add (Deduct): </t>
  </si>
  <si>
    <t>Surplus(Deficit) for the period</t>
  </si>
  <si>
    <t>Statement of Changes in Net Assets/Equity, By Fund</t>
  </si>
  <si>
    <t>Add (Deduct)</t>
  </si>
  <si>
    <t>Prior Period Errors</t>
  </si>
  <si>
    <t>Balance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</si>
  <si>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</si>
  <si>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</si>
  <si>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</si>
  <si>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</si>
  <si>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Statement of Cash Flows, By Fund</t>
  </si>
  <si>
    <t>TRUST FUND</t>
  </si>
  <si>
    <t>Cash Flows from Operating Activities</t>
  </si>
  <si>
    <t>Cash Inflows</t>
  </si>
  <si>
    <t xml:space="preserve">     Collection from taxpayers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</si>
  <si>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</si>
  <si>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</si>
  <si>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</si>
  <si>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</si>
  <si>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</si>
  <si>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</si>
  <si>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</si>
  <si>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</si>
  <si>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</si>
  <si>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</si>
  <si>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</si>
  <si>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</si>
  <si>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</si>
  <si>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</si>
  <si>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</si>
  <si>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</si>
  <si>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</si>
  <si>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</si>
  <si>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Total Cash Provided by Operating, Investing and Financing Activities</t>
  </si>
  <si>
    <t>Add: Cash at the Beginning of the year</t>
  </si>
  <si>
    <t>Cash Balance at the End of the Year</t>
  </si>
  <si>
    <t>1 of 1</t>
  </si>
  <si>
    <t>Annex A.1</t>
  </si>
  <si>
    <t>Annex A.2</t>
  </si>
  <si>
    <t>Transfers, Assistance and Subsidy From</t>
  </si>
  <si>
    <t>Transfers, Assistance and Subsidy To</t>
  </si>
  <si>
    <t>Annex A.3</t>
  </si>
  <si>
    <t>Annex A.4</t>
  </si>
  <si>
    <t>Purchase/Construction of Property, Plant and Equipment</t>
  </si>
  <si>
    <t>Other Share from National Taxes</t>
  </si>
  <si>
    <t>Statement of  Financial Performance, By Fund</t>
  </si>
  <si>
    <t>Statement of  Financial Position, By Fund</t>
  </si>
  <si>
    <t>Balances at January 1</t>
  </si>
  <si>
    <t>Balances at December 31</t>
  </si>
  <si>
    <t>Share from Internal Revenue  Allotment</t>
  </si>
  <si>
    <t>Receipts from business/service income</t>
  </si>
  <si>
    <t>As at December 31, 2023</t>
  </si>
  <si>
    <t>Intangible Assets</t>
  </si>
  <si>
    <t>Shares, Grants and Donations</t>
  </si>
  <si>
    <t>For the Year Ended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</si>
</sst>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43" fontId="3" fillId="0" borderId="0" xfId="1" applyFont="1"/>
    <xf numFmtId="43" fontId="3" fillId="0" borderId="0" xfId="1" applyFont="1" applyBorder="1"/>
    <xf numFmtId="43" fontId="3" fillId="0" borderId="0" xfId="1" applyFont="1" applyFill="1" applyBorder="1"/>
    <xf numFmtId="43" fontId="3" fillId="0" borderId="0" xfId="1" applyFont="1" applyFill="1"/>
    <xf numFmtId="43" fontId="2" fillId="0" borderId="2" xfId="1" applyFont="1" applyBorder="1"/>
    <xf numFmtId="43" fontId="3" fillId="0" borderId="3" xfId="1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 wrapText="1"/>
    </xf>
    <xf numFmtId="43" fontId="2" fillId="0" borderId="0" xfId="1" applyFont="1" applyBorder="1"/>
    <xf numFmtId="0" fontId="7" fillId="0" borderId="0" xfId="3" applyFont="1"/>
    <xf numFmtId="0" fontId="3" fillId="0" borderId="0" xfId="0" applyFont="1" applyAlignment="1">
      <alignment horizontal="right" vertical="top"/>
    </xf>
    <xf numFmtId="43" fontId="3" fillId="0" borderId="0" xfId="1" applyFont="1" applyFill="1" applyAlignment="1">
      <alignment horizontal="righ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43" fontId="3" fillId="0" borderId="0" xfId="1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right"/>
    </xf>
    <xf numFmtId="43" fontId="3" fillId="0" borderId="0" xfId="1" applyFont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43" fontId="3" fillId="0" borderId="0" xfId="2" applyFont="1" applyBorder="1" applyAlignment="1">
      <alignment horizontal="right" vertical="center"/>
    </xf>
    <xf numFmtId="43" fontId="2" fillId="0" borderId="1" xfId="1" applyFont="1" applyBorder="1" applyAlignment="1">
      <alignment horizontal="right" vertical="center"/>
    </xf>
    <xf numFmtId="43" fontId="2" fillId="0" borderId="1" xfId="1" applyFont="1" applyFill="1" applyBorder="1" applyAlignment="1">
      <alignment horizontal="right" vertical="center"/>
    </xf>
    <xf numFmtId="43" fontId="3" fillId="0" borderId="0" xfId="1" applyFont="1" applyAlignment="1">
      <alignment horizontal="right" vertical="center"/>
    </xf>
    <xf numFmtId="43" fontId="3" fillId="0" borderId="0" xfId="1" applyFont="1" applyFill="1" applyAlignment="1">
      <alignment horizontal="right" vertical="center"/>
    </xf>
    <xf numFmtId="43" fontId="2" fillId="0" borderId="2" xfId="1" applyFont="1" applyBorder="1" applyAlignment="1">
      <alignment horizontal="right" vertical="center"/>
    </xf>
    <xf numFmtId="43" fontId="2" fillId="0" borderId="2" xfId="1" applyFont="1" applyFill="1" applyBorder="1" applyAlignment="1">
      <alignment horizontal="right" vertical="center"/>
    </xf>
    <xf numFmtId="43" fontId="3" fillId="0" borderId="0" xfId="2" applyFont="1" applyAlignment="1">
      <alignment horizontal="right" vertical="center"/>
    </xf>
    <xf numFmtId="43" fontId="3" fillId="0" borderId="3" xfId="1" applyFont="1" applyBorder="1" applyAlignment="1">
      <alignment vertical="center"/>
    </xf>
    <xf numFmtId="43" fontId="3" fillId="0" borderId="3" xfId="1" applyFont="1" applyFill="1" applyBorder="1" applyAlignment="1">
      <alignment vertical="center"/>
    </xf>
    <xf numFmtId="43" fontId="2" fillId="0" borderId="2" xfId="1" applyFont="1" applyBorder="1" applyAlignment="1">
      <alignment vertical="center"/>
    </xf>
    <xf numFmtId="43" fontId="2" fillId="0" borderId="2" xfId="1" applyFont="1" applyFill="1" applyBorder="1" applyAlignment="1">
      <alignment vertical="center"/>
    </xf>
    <xf numFmtId="43" fontId="2" fillId="0" borderId="0" xfId="1" applyFont="1" applyAlignment="1">
      <alignment horizontal="right"/>
    </xf>
    <xf numFmtId="43" fontId="2" fillId="0" borderId="0" xfId="1" applyFont="1" applyAlignment="1">
      <alignment horizontal="right" vertical="center"/>
    </xf>
    <xf numFmtId="43" fontId="2" fillId="0" borderId="0" xfId="1" applyFont="1" applyFill="1" applyAlignment="1">
      <alignment horizontal="right" vertical="center"/>
    </xf>
    <xf numFmtId="43" fontId="3" fillId="0" borderId="0" xfId="1" applyFont="1" applyBorder="1" applyAlignment="1">
      <alignment vertical="center"/>
    </xf>
    <xf numFmtId="43" fontId="3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3" fontId="2" fillId="0" borderId="4" xfId="1" applyFont="1" applyBorder="1" applyAlignment="1">
      <alignment vertical="center"/>
    </xf>
    <xf numFmtId="43" fontId="3" fillId="0" borderId="3" xfId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3" fontId="2" fillId="0" borderId="3" xfId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8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6">
    <cellStyle name="Comma" xfId="1" builtinId="3"/>
    <cellStyle name="Comma 2" xfId="5" xr:uid="{00000000-0005-0000-0000-000001000000}"/>
    <cellStyle name="Comma 3" xfId="4" xr:uid="{00000000-0005-0000-0000-000002000000}"/>
    <cellStyle name="Comma 4" xfId="2" xr:uid="{00000000-0005-0000-0000-000003000000}"/>
    <cellStyle name="Normal" xfId="0" builtinId="0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zoomScaleNormal="100" zoomScaleSheetLayoutView="100" workbookViewId="0"/>
  </sheetViews>
  <sheetFormatPr defaultColWidth="9.33203125" defaultRowHeight="15.6" x14ac:dyDescent="0.3"/>
  <cols>
    <col min="1" max="1" width="3.33203125" style="1" customWidth="1"/>
    <col min="2" max="2" width="24.33203125" style="25" customWidth="1"/>
    <col min="3" max="3" width="16.44140625" style="6" customWidth="1"/>
    <col min="4" max="4" width="16.6640625" style="6" customWidth="1"/>
    <col min="5" max="5" width="14.33203125" style="6" customWidth="1"/>
    <col min="6" max="6" width="15.44140625" style="6" customWidth="1"/>
    <col min="7" max="7" width="12.6640625" style="1" bestFit="1" customWidth="1"/>
    <col min="8" max="16384" width="9.33203125" style="1"/>
  </cols>
  <sheetData>
    <row r="1" spans="1:6" x14ac:dyDescent="0.3">
      <c r="F1" s="46" t="s">
        <v>85</v>
      </c>
    </row>
    <row r="2" spans="1:6" x14ac:dyDescent="0.3">
      <c r="F2" s="24" t="s">
        <v>84</v>
      </c>
    </row>
    <row r="4" spans="1:6" ht="17.399999999999999" x14ac:dyDescent="0.3">
      <c r="A4" s="60" t="s">
        <v>0</v>
      </c>
      <c r="B4" s="60"/>
      <c r="C4" s="60"/>
      <c r="D4" s="60"/>
      <c r="E4" s="60"/>
      <c r="F4" s="60"/>
    </row>
    <row r="5" spans="1:6" ht="17.399999999999999" x14ac:dyDescent="0.3">
      <c r="A5" s="60" t="s">
        <v>94</v>
      </c>
      <c r="B5" s="60"/>
      <c r="C5" s="60"/>
      <c r="D5" s="60"/>
      <c r="E5" s="60"/>
      <c r="F5" s="60"/>
    </row>
    <row r="6" spans="1:6" ht="18" x14ac:dyDescent="0.35">
      <c r="A6" s="61" t="s">
        <v>99</v>
      </c>
      <c r="B6" s="61"/>
      <c r="C6" s="61"/>
      <c r="D6" s="61"/>
      <c r="E6" s="61"/>
      <c r="F6" s="61"/>
    </row>
    <row r="7" spans="1:6" s="2" customFormat="1" x14ac:dyDescent="0.3">
      <c r="C7" s="3"/>
      <c r="D7" s="3"/>
      <c r="E7" s="3"/>
      <c r="F7" s="3"/>
    </row>
    <row r="8" spans="1:6" s="2" customFormat="1" ht="12.75" customHeight="1" x14ac:dyDescent="0.3">
      <c r="C8" s="4" t="s">
        <v>1</v>
      </c>
      <c r="D8" s="4" t="s">
        <v>2</v>
      </c>
      <c r="E8" s="4" t="s">
        <v>3</v>
      </c>
      <c r="F8" s="4" t="s">
        <v>4</v>
      </c>
    </row>
    <row r="9" spans="1:6" x14ac:dyDescent="0.3">
      <c r="A9" s="5" t="s">
        <v>5</v>
      </c>
    </row>
    <row r="10" spans="1:6" ht="16.2" x14ac:dyDescent="0.35">
      <c r="B10" s="26" t="s">
        <v>6</v>
      </c>
    </row>
    <row r="11" spans="1:6" ht="17.25" customHeight="1" x14ac:dyDescent="0.3">
      <c r="A11" s="27"/>
      <c r="B11" s="28" t="s">
        <v>7</v>
      </c>
      <c r="C11" s="32">
        <f>+D11+E11+F11</f>
        <v>40762404.060000002</v>
      </c>
      <c r="D11" s="33">
        <v>26544756.43</v>
      </c>
      <c r="E11" s="33">
        <v>1842674.44</v>
      </c>
      <c r="F11" s="34">
        <v>12374973.189999999</v>
      </c>
    </row>
    <row r="12" spans="1:6" x14ac:dyDescent="0.3">
      <c r="A12" s="27"/>
      <c r="B12" s="28" t="s">
        <v>8</v>
      </c>
      <c r="C12" s="32">
        <f>+D12+E12+F12</f>
        <v>1284306.52</v>
      </c>
      <c r="D12" s="33">
        <v>713422.36</v>
      </c>
      <c r="E12" s="33">
        <v>563520.51</v>
      </c>
      <c r="F12" s="32">
        <v>7363.65</v>
      </c>
    </row>
    <row r="13" spans="1:6" x14ac:dyDescent="0.3">
      <c r="A13" s="27"/>
      <c r="B13" s="28" t="s">
        <v>9</v>
      </c>
      <c r="C13" s="32">
        <f>+D13+E13+F13</f>
        <v>977019.79</v>
      </c>
      <c r="D13" s="33">
        <v>977019.79</v>
      </c>
      <c r="E13" s="33">
        <v>0</v>
      </c>
      <c r="F13" s="32">
        <v>0</v>
      </c>
    </row>
    <row r="14" spans="1:6" s="5" customFormat="1" ht="16.2" thickBot="1" x14ac:dyDescent="0.35">
      <c r="A14" s="29"/>
      <c r="B14" s="23" t="s">
        <v>10</v>
      </c>
      <c r="C14" s="35">
        <f>SUM(C11:C13)</f>
        <v>43023730.370000005</v>
      </c>
      <c r="D14" s="36">
        <f>SUM(D11:D13)</f>
        <v>28235198.579999998</v>
      </c>
      <c r="E14" s="36">
        <f>SUM(E11:E13)</f>
        <v>2406194.9500000002</v>
      </c>
      <c r="F14" s="35">
        <f>SUM(F11:F13)</f>
        <v>12382336.84</v>
      </c>
    </row>
    <row r="15" spans="1:6" ht="16.2" x14ac:dyDescent="0.3">
      <c r="A15" s="27"/>
      <c r="B15" s="30" t="s">
        <v>11</v>
      </c>
      <c r="C15" s="37"/>
      <c r="D15" s="38"/>
      <c r="E15" s="38"/>
      <c r="F15" s="37"/>
    </row>
    <row r="16" spans="1:6" x14ac:dyDescent="0.3">
      <c r="A16" s="27"/>
      <c r="B16" s="28" t="s">
        <v>12</v>
      </c>
      <c r="C16" s="32">
        <f>+D16+E16+F16</f>
        <v>37074.910000000003</v>
      </c>
      <c r="D16" s="38">
        <v>37074.910000000003</v>
      </c>
      <c r="E16" s="38">
        <v>0</v>
      </c>
      <c r="F16" s="37">
        <v>0</v>
      </c>
    </row>
    <row r="17" spans="1:6" x14ac:dyDescent="0.3">
      <c r="A17" s="27"/>
      <c r="B17" s="28" t="s">
        <v>8</v>
      </c>
      <c r="C17" s="32">
        <f>+D17+E17+F17</f>
        <v>613635.81000000006</v>
      </c>
      <c r="D17" s="38">
        <v>504445.31</v>
      </c>
      <c r="E17" s="38">
        <v>0</v>
      </c>
      <c r="F17" s="34">
        <v>109190.5</v>
      </c>
    </row>
    <row r="18" spans="1:6" ht="31.2" x14ac:dyDescent="0.3">
      <c r="A18" s="27"/>
      <c r="B18" s="28" t="s">
        <v>13</v>
      </c>
      <c r="C18" s="32">
        <f>+D18+E18+F18</f>
        <v>518677111.56</v>
      </c>
      <c r="D18" s="38">
        <v>517936714.06</v>
      </c>
      <c r="E18" s="38">
        <v>740397.5</v>
      </c>
      <c r="F18" s="37">
        <v>0</v>
      </c>
    </row>
    <row r="19" spans="1:6" x14ac:dyDescent="0.3">
      <c r="A19" s="27"/>
      <c r="B19" s="28" t="s">
        <v>14</v>
      </c>
      <c r="C19" s="32">
        <f>+D19+E19+F19</f>
        <v>110000</v>
      </c>
      <c r="D19" s="38">
        <v>110000</v>
      </c>
      <c r="E19" s="38">
        <v>0</v>
      </c>
      <c r="F19" s="37">
        <v>0</v>
      </c>
    </row>
    <row r="20" spans="1:6" x14ac:dyDescent="0.3">
      <c r="A20" s="27"/>
      <c r="B20" s="28" t="s">
        <v>100</v>
      </c>
      <c r="C20" s="32">
        <f>+D20+E20+F20</f>
        <v>1012500</v>
      </c>
      <c r="D20" s="38">
        <v>1012500</v>
      </c>
      <c r="E20" s="38"/>
      <c r="F20" s="37"/>
    </row>
    <row r="21" spans="1:6" s="5" customFormat="1" ht="31.8" thickBot="1" x14ac:dyDescent="0.35">
      <c r="A21" s="29"/>
      <c r="B21" s="23" t="s">
        <v>15</v>
      </c>
      <c r="C21" s="35">
        <f>SUM(C16:C20)</f>
        <v>520450322.28000003</v>
      </c>
      <c r="D21" s="36">
        <f>SUM(D16:D20)</f>
        <v>519600734.28000003</v>
      </c>
      <c r="E21" s="36">
        <f>SUM(E16:E20)</f>
        <v>740397.5</v>
      </c>
      <c r="F21" s="35">
        <f>SUM(F16:F20)</f>
        <v>109190.5</v>
      </c>
    </row>
    <row r="22" spans="1:6" s="5" customFormat="1" ht="16.2" thickBot="1" x14ac:dyDescent="0.35">
      <c r="A22" s="29" t="s">
        <v>16</v>
      </c>
      <c r="B22" s="23"/>
      <c r="C22" s="39">
        <f>+C21+C14</f>
        <v>563474052.6500001</v>
      </c>
      <c r="D22" s="40">
        <f>+D21+D14</f>
        <v>547835932.86000001</v>
      </c>
      <c r="E22" s="40">
        <f>+E21+E14</f>
        <v>3146592.45</v>
      </c>
      <c r="F22" s="39">
        <f>+F21+F14</f>
        <v>12491527.34</v>
      </c>
    </row>
    <row r="23" spans="1:6" x14ac:dyDescent="0.3">
      <c r="A23" s="27"/>
      <c r="B23" s="28"/>
      <c r="C23" s="37"/>
      <c r="D23" s="38"/>
      <c r="E23" s="38"/>
      <c r="F23" s="37"/>
    </row>
    <row r="24" spans="1:6" x14ac:dyDescent="0.3">
      <c r="A24" s="29" t="s">
        <v>17</v>
      </c>
      <c r="B24" s="28"/>
      <c r="C24" s="37"/>
      <c r="D24" s="38"/>
      <c r="E24" s="38"/>
      <c r="F24" s="37"/>
    </row>
    <row r="25" spans="1:6" x14ac:dyDescent="0.3">
      <c r="A25" s="29" t="s">
        <v>18</v>
      </c>
      <c r="B25" s="28"/>
      <c r="C25" s="37"/>
      <c r="D25" s="38"/>
      <c r="E25" s="38"/>
      <c r="F25" s="37"/>
    </row>
    <row r="26" spans="1:6" ht="16.2" x14ac:dyDescent="0.3">
      <c r="A26" s="27"/>
      <c r="B26" s="30" t="s">
        <v>19</v>
      </c>
      <c r="C26" s="37"/>
      <c r="D26" s="38"/>
      <c r="E26" s="38"/>
      <c r="F26" s="37"/>
    </row>
    <row r="27" spans="1:6" x14ac:dyDescent="0.3">
      <c r="A27" s="27"/>
      <c r="B27" s="28" t="s">
        <v>20</v>
      </c>
      <c r="C27" s="32">
        <f t="shared" ref="C27:C32" si="0">+D27+E27+F27</f>
        <v>21994317</v>
      </c>
      <c r="D27" s="38">
        <v>21676010</v>
      </c>
      <c r="E27" s="38">
        <v>225337</v>
      </c>
      <c r="F27" s="37">
        <v>92970</v>
      </c>
    </row>
    <row r="28" spans="1:6" x14ac:dyDescent="0.3">
      <c r="A28" s="27"/>
      <c r="B28" s="28" t="s">
        <v>21</v>
      </c>
      <c r="C28" s="32">
        <f t="shared" si="0"/>
        <v>9157678.4699999988</v>
      </c>
      <c r="D28" s="38">
        <v>3295890.81</v>
      </c>
      <c r="E28" s="38">
        <v>615590.73</v>
      </c>
      <c r="F28" s="41">
        <v>5246196.93</v>
      </c>
    </row>
    <row r="29" spans="1:6" x14ac:dyDescent="0.3">
      <c r="A29" s="27"/>
      <c r="B29" s="28" t="s">
        <v>22</v>
      </c>
      <c r="C29" s="32">
        <f t="shared" si="0"/>
        <v>80557.42</v>
      </c>
      <c r="D29" s="38">
        <v>3632.37</v>
      </c>
      <c r="E29" s="38">
        <v>2204.12</v>
      </c>
      <c r="F29" s="41">
        <v>74720.929999999993</v>
      </c>
    </row>
    <row r="30" spans="1:6" x14ac:dyDescent="0.3">
      <c r="A30" s="27"/>
      <c r="B30" s="28" t="s">
        <v>23</v>
      </c>
      <c r="C30" s="32">
        <f t="shared" si="0"/>
        <v>6788365.1699999999</v>
      </c>
      <c r="D30" s="38">
        <v>841.24</v>
      </c>
      <c r="E30" s="38">
        <v>0</v>
      </c>
      <c r="F30" s="41">
        <v>6787523.9299999997</v>
      </c>
    </row>
    <row r="31" spans="1:6" ht="31.2" x14ac:dyDescent="0.3">
      <c r="A31" s="27"/>
      <c r="B31" s="28" t="s">
        <v>24</v>
      </c>
      <c r="C31" s="32">
        <f t="shared" si="0"/>
        <v>1105080.98</v>
      </c>
      <c r="D31" s="38">
        <v>552540.49</v>
      </c>
      <c r="E31" s="38">
        <v>552540.49</v>
      </c>
      <c r="F31" s="32">
        <v>0</v>
      </c>
    </row>
    <row r="32" spans="1:6" x14ac:dyDescent="0.3">
      <c r="A32" s="27"/>
      <c r="B32" s="28" t="s">
        <v>25</v>
      </c>
      <c r="C32" s="32">
        <f t="shared" si="0"/>
        <v>1752829.59</v>
      </c>
      <c r="D32" s="38">
        <v>1460980.68</v>
      </c>
      <c r="E32" s="38">
        <v>1733.36</v>
      </c>
      <c r="F32" s="41">
        <v>290115.55</v>
      </c>
    </row>
    <row r="33" spans="1:6" s="5" customFormat="1" ht="21" customHeight="1" thickBot="1" x14ac:dyDescent="0.35">
      <c r="A33" s="29"/>
      <c r="B33" s="23" t="s">
        <v>26</v>
      </c>
      <c r="C33" s="35">
        <f>SUM(C27:C32)</f>
        <v>40878828.630000003</v>
      </c>
      <c r="D33" s="36">
        <f>SUM(D27:D32)</f>
        <v>26989895.589999996</v>
      </c>
      <c r="E33" s="36">
        <f>SUM(E27:E32)</f>
        <v>1397405.7</v>
      </c>
      <c r="F33" s="35">
        <f>SUM(F27:F32)</f>
        <v>12491527.34</v>
      </c>
    </row>
    <row r="34" spans="1:6" ht="15.75" customHeight="1" x14ac:dyDescent="0.3">
      <c r="A34" s="27"/>
      <c r="B34" s="30" t="s">
        <v>27</v>
      </c>
      <c r="C34" s="37"/>
      <c r="D34" s="38"/>
      <c r="E34" s="38"/>
      <c r="F34" s="37"/>
    </row>
    <row r="35" spans="1:6" x14ac:dyDescent="0.3">
      <c r="A35" s="27"/>
      <c r="B35" s="28" t="s">
        <v>20</v>
      </c>
      <c r="C35" s="32">
        <f>+D35+E35+F35</f>
        <v>85986685.769999996</v>
      </c>
      <c r="D35" s="38">
        <v>85986685.769999996</v>
      </c>
      <c r="E35" s="38">
        <v>0</v>
      </c>
      <c r="F35" s="37">
        <v>0</v>
      </c>
    </row>
    <row r="36" spans="1:6" s="5" customFormat="1" ht="31.8" thickBot="1" x14ac:dyDescent="0.35">
      <c r="A36" s="29"/>
      <c r="B36" s="23" t="s">
        <v>28</v>
      </c>
      <c r="C36" s="35">
        <f>SUM(C35:C35)</f>
        <v>85986685.769999996</v>
      </c>
      <c r="D36" s="36">
        <f>SUM(D35:D35)</f>
        <v>85986685.769999996</v>
      </c>
      <c r="E36" s="36">
        <f>SUM(E35:E35)</f>
        <v>0</v>
      </c>
      <c r="F36" s="35">
        <f>SUM(F35:F35)</f>
        <v>0</v>
      </c>
    </row>
    <row r="37" spans="1:6" s="5" customFormat="1" ht="16.2" thickBot="1" x14ac:dyDescent="0.35">
      <c r="A37" s="29" t="s">
        <v>29</v>
      </c>
      <c r="B37" s="23"/>
      <c r="C37" s="39">
        <f>+C36+C33</f>
        <v>126865514.40000001</v>
      </c>
      <c r="D37" s="40">
        <f>+D36+D33</f>
        <v>112976581.35999998</v>
      </c>
      <c r="E37" s="40">
        <f>+E36+E33</f>
        <v>1397405.7</v>
      </c>
      <c r="F37" s="39">
        <f>+F36+F33</f>
        <v>12491527.34</v>
      </c>
    </row>
    <row r="38" spans="1:6" x14ac:dyDescent="0.3">
      <c r="A38" s="27"/>
      <c r="B38" s="28"/>
      <c r="D38" s="9"/>
      <c r="E38" s="9"/>
    </row>
    <row r="39" spans="1:6" x14ac:dyDescent="0.3">
      <c r="A39" s="29" t="s">
        <v>30</v>
      </c>
      <c r="B39" s="28"/>
      <c r="C39" s="7"/>
      <c r="D39" s="9"/>
      <c r="E39" s="9"/>
    </row>
    <row r="40" spans="1:6" x14ac:dyDescent="0.3">
      <c r="A40" s="27"/>
      <c r="B40" s="28" t="s">
        <v>31</v>
      </c>
      <c r="C40" s="42">
        <f>+D40+E40+F40</f>
        <v>436608538.25</v>
      </c>
      <c r="D40" s="43">
        <v>434859351.5</v>
      </c>
      <c r="E40" s="43">
        <v>1749186.75</v>
      </c>
      <c r="F40" s="42">
        <v>0</v>
      </c>
    </row>
    <row r="41" spans="1:6" s="5" customFormat="1" ht="30.75" customHeight="1" thickBot="1" x14ac:dyDescent="0.35">
      <c r="A41" s="62" t="s">
        <v>32</v>
      </c>
      <c r="B41" s="62"/>
      <c r="C41" s="44">
        <f>+C37+C40</f>
        <v>563474052.64999998</v>
      </c>
      <c r="D41" s="45">
        <f>+D37+D40</f>
        <v>547835932.86000001</v>
      </c>
      <c r="E41" s="45">
        <f>+E37+E40</f>
        <v>3146592.45</v>
      </c>
      <c r="F41" s="44">
        <f>+F37+F40</f>
        <v>12491527.34</v>
      </c>
    </row>
  </sheetData>
  <sheetProtection algorithmName="SHA-512" hashValue="n+k/BHz1gXvc047NW/DPWnOG1noa65MbdKQiRz2okOYx1CW/0t0KSU0LsdkbQ3mhvGHhvFrHjjKZMFGudgUtzQ==" saltValue="Fttm0lNZTGlrvI1hFzAkMw==" spinCount="100000" sheet="1" objects="1" scenarios="1" selectLockedCells="1" selectUnlockedCells="1"/>
  <mergeCells count="4">
    <mergeCell ref="A4:F4"/>
    <mergeCell ref="A5:F5"/>
    <mergeCell ref="A6:F6"/>
    <mergeCell ref="A41:B41"/>
  </mergeCells>
  <pageMargins left="1.5" right="1" top="1" bottom="1" header="0" footer="0"/>
  <pageSetup scale="84" orientation="portrait" horizontalDpi="4294967293" verticalDpi="36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zoomScaleNormal="100" zoomScaleSheetLayoutView="100" workbookViewId="0"/>
  </sheetViews>
  <sheetFormatPr defaultColWidth="9.33203125" defaultRowHeight="15.6" x14ac:dyDescent="0.3"/>
  <cols>
    <col min="1" max="1" width="0.33203125" style="1" customWidth="1"/>
    <col min="2" max="2" width="3.33203125" style="1" customWidth="1"/>
    <col min="3" max="3" width="32" style="25" customWidth="1"/>
    <col min="4" max="4" width="18.33203125" style="6" customWidth="1"/>
    <col min="5" max="5" width="19.33203125" style="6" customWidth="1"/>
    <col min="6" max="6" width="15.6640625" style="6" customWidth="1"/>
    <col min="7" max="7" width="12.6640625" style="1" bestFit="1" customWidth="1"/>
    <col min="8" max="16384" width="9.33203125" style="1"/>
  </cols>
  <sheetData>
    <row r="1" spans="1:6" x14ac:dyDescent="0.3">
      <c r="F1" s="46" t="s">
        <v>86</v>
      </c>
    </row>
    <row r="2" spans="1:6" x14ac:dyDescent="0.3">
      <c r="F2" s="24" t="s">
        <v>84</v>
      </c>
    </row>
    <row r="4" spans="1:6" ht="17.399999999999999" x14ac:dyDescent="0.3">
      <c r="A4" s="60" t="s">
        <v>0</v>
      </c>
      <c r="B4" s="60"/>
      <c r="C4" s="60"/>
      <c r="D4" s="60"/>
      <c r="E4" s="60"/>
      <c r="F4" s="60"/>
    </row>
    <row r="5" spans="1:6" ht="17.399999999999999" x14ac:dyDescent="0.3">
      <c r="A5" s="60" t="s">
        <v>93</v>
      </c>
      <c r="B5" s="60"/>
      <c r="C5" s="60"/>
      <c r="D5" s="60"/>
      <c r="E5" s="60"/>
      <c r="F5" s="60"/>
    </row>
    <row r="6" spans="1:6" ht="18" x14ac:dyDescent="0.35">
      <c r="A6" s="61" t="s">
        <v>102</v>
      </c>
      <c r="B6" s="61"/>
      <c r="C6" s="61"/>
      <c r="D6" s="61"/>
      <c r="E6" s="61"/>
      <c r="F6" s="61"/>
    </row>
    <row r="8" spans="1:6" x14ac:dyDescent="0.3">
      <c r="D8" s="12"/>
      <c r="E8" s="12"/>
      <c r="F8" s="12"/>
    </row>
    <row r="9" spans="1:6" ht="30.75" customHeight="1" x14ac:dyDescent="0.3">
      <c r="D9" s="13" t="s">
        <v>33</v>
      </c>
      <c r="E9" s="13" t="s">
        <v>34</v>
      </c>
      <c r="F9" s="13" t="s">
        <v>3</v>
      </c>
    </row>
    <row r="10" spans="1:6" ht="12.75" customHeight="1" x14ac:dyDescent="0.3">
      <c r="A10" s="5"/>
      <c r="B10" s="5" t="s">
        <v>35</v>
      </c>
    </row>
    <row r="11" spans="1:6" x14ac:dyDescent="0.3">
      <c r="C11" s="25" t="s">
        <v>36</v>
      </c>
      <c r="D11" s="32">
        <f t="shared" ref="D11:D16" si="0">+E11+F11</f>
        <v>9310024.8599999994</v>
      </c>
      <c r="E11" s="33">
        <v>6067864.9699999997</v>
      </c>
      <c r="F11" s="32">
        <v>3242159.89</v>
      </c>
    </row>
    <row r="12" spans="1:6" ht="31.2" x14ac:dyDescent="0.3">
      <c r="C12" s="25" t="s">
        <v>37</v>
      </c>
      <c r="D12" s="32">
        <f t="shared" si="0"/>
        <v>136225782</v>
      </c>
      <c r="E12" s="33">
        <v>136225782</v>
      </c>
      <c r="F12" s="32">
        <v>0</v>
      </c>
    </row>
    <row r="13" spans="1:6" x14ac:dyDescent="0.3">
      <c r="C13" s="25" t="s">
        <v>92</v>
      </c>
      <c r="D13" s="32">
        <f t="shared" si="0"/>
        <v>150756.5</v>
      </c>
      <c r="E13" s="33">
        <v>150756.5</v>
      </c>
      <c r="F13" s="32"/>
    </row>
    <row r="14" spans="1:6" x14ac:dyDescent="0.3">
      <c r="C14" s="25" t="s">
        <v>38</v>
      </c>
      <c r="D14" s="32">
        <f t="shared" si="0"/>
        <v>12236162.870000001</v>
      </c>
      <c r="E14" s="33">
        <v>12234959.060000001</v>
      </c>
      <c r="F14" s="32">
        <v>1203.81</v>
      </c>
    </row>
    <row r="15" spans="1:6" x14ac:dyDescent="0.3">
      <c r="C15" s="25" t="s">
        <v>101</v>
      </c>
      <c r="D15" s="32">
        <f t="shared" si="0"/>
        <v>889319.64</v>
      </c>
      <c r="E15" s="33">
        <v>889319.64</v>
      </c>
      <c r="F15" s="32"/>
    </row>
    <row r="16" spans="1:6" x14ac:dyDescent="0.3">
      <c r="C16" s="25" t="s">
        <v>39</v>
      </c>
      <c r="D16" s="32">
        <f t="shared" si="0"/>
        <v>597785.71</v>
      </c>
      <c r="E16" s="33">
        <v>597785.71</v>
      </c>
      <c r="F16" s="32">
        <v>0</v>
      </c>
    </row>
    <row r="17" spans="1:6" ht="16.2" thickBot="1" x14ac:dyDescent="0.35">
      <c r="A17" s="5"/>
      <c r="B17" s="5" t="s">
        <v>40</v>
      </c>
      <c r="C17" s="22"/>
      <c r="D17" s="35">
        <f>SUM(D11:D16)</f>
        <v>159409831.58000001</v>
      </c>
      <c r="E17" s="36">
        <f>SUM(E11:E16)</f>
        <v>156166467.88</v>
      </c>
      <c r="F17" s="35">
        <f>SUM(F11:F16)</f>
        <v>3243363.7</v>
      </c>
    </row>
    <row r="18" spans="1:6" ht="16.2" x14ac:dyDescent="0.35">
      <c r="B18" s="5" t="s">
        <v>41</v>
      </c>
      <c r="C18" s="26"/>
      <c r="D18" s="37"/>
      <c r="E18" s="38"/>
      <c r="F18" s="37"/>
    </row>
    <row r="19" spans="1:6" x14ac:dyDescent="0.3">
      <c r="C19" s="25" t="s">
        <v>42</v>
      </c>
      <c r="D19" s="32">
        <f>+E19+F19</f>
        <v>55219389.770000003</v>
      </c>
      <c r="E19" s="38">
        <v>55219389.770000003</v>
      </c>
      <c r="F19" s="37">
        <v>0</v>
      </c>
    </row>
    <row r="20" spans="1:6" ht="31.2" x14ac:dyDescent="0.3">
      <c r="C20" s="25" t="s">
        <v>43</v>
      </c>
      <c r="D20" s="32">
        <f>+E20+F20</f>
        <v>60315521.329999998</v>
      </c>
      <c r="E20" s="33">
        <v>56531295.869999997</v>
      </c>
      <c r="F20" s="32">
        <v>3784225.46</v>
      </c>
    </row>
    <row r="21" spans="1:6" x14ac:dyDescent="0.3">
      <c r="C21" s="25" t="s">
        <v>44</v>
      </c>
      <c r="D21" s="32">
        <f>+E21+F21</f>
        <v>38953102.399999999</v>
      </c>
      <c r="E21" s="38">
        <v>38952861.640000001</v>
      </c>
      <c r="F21" s="37">
        <v>240.76</v>
      </c>
    </row>
    <row r="22" spans="1:6" x14ac:dyDescent="0.3">
      <c r="C22" s="25" t="s">
        <v>45</v>
      </c>
      <c r="D22" s="32">
        <f>+E22+F22</f>
        <v>6182236.21</v>
      </c>
      <c r="E22" s="33">
        <v>5992673.0499999998</v>
      </c>
      <c r="F22" s="38">
        <v>189563.16</v>
      </c>
    </row>
    <row r="23" spans="1:6" ht="16.2" thickBot="1" x14ac:dyDescent="0.35">
      <c r="A23" s="5"/>
      <c r="B23" s="5" t="s">
        <v>46</v>
      </c>
      <c r="C23" s="22"/>
      <c r="D23" s="35">
        <f>SUM(D19:D22)</f>
        <v>160670249.71000001</v>
      </c>
      <c r="E23" s="36">
        <f>SUM(E19:E22)</f>
        <v>156696220.33000001</v>
      </c>
      <c r="F23" s="35">
        <f>SUM(F19:F22)</f>
        <v>3974029.38</v>
      </c>
    </row>
    <row r="24" spans="1:6" ht="35.25" customHeight="1" x14ac:dyDescent="0.3">
      <c r="B24" s="65" t="s">
        <v>47</v>
      </c>
      <c r="C24" s="65"/>
      <c r="D24" s="47">
        <f>+D17-D23</f>
        <v>-1260418.1299999952</v>
      </c>
      <c r="E24" s="48">
        <f>+E17-E23</f>
        <v>-529752.45000001788</v>
      </c>
      <c r="F24" s="47">
        <f>+F17-F23</f>
        <v>-730665.6799999997</v>
      </c>
    </row>
    <row r="25" spans="1:6" x14ac:dyDescent="0.3">
      <c r="C25" s="25" t="s">
        <v>48</v>
      </c>
      <c r="D25" s="37"/>
      <c r="E25" s="38"/>
      <c r="F25" s="37"/>
    </row>
    <row r="26" spans="1:6" ht="31.2" x14ac:dyDescent="0.3">
      <c r="C26" s="25" t="s">
        <v>87</v>
      </c>
      <c r="D26" s="37">
        <v>0</v>
      </c>
      <c r="E26" s="38">
        <v>0</v>
      </c>
      <c r="F26" s="37">
        <v>0</v>
      </c>
    </row>
    <row r="27" spans="1:6" ht="31.2" x14ac:dyDescent="0.3">
      <c r="C27" s="25" t="s">
        <v>88</v>
      </c>
      <c r="D27" s="32">
        <f>+E27+F27</f>
        <v>-7593997.79</v>
      </c>
      <c r="E27" s="38">
        <v>-7593997.79</v>
      </c>
      <c r="F27" s="37">
        <v>0</v>
      </c>
    </row>
    <row r="28" spans="1:6" ht="16.2" thickBot="1" x14ac:dyDescent="0.35">
      <c r="B28" s="5" t="s">
        <v>49</v>
      </c>
      <c r="D28" s="35">
        <f>SUM(D24:D27)</f>
        <v>-8854415.9199999943</v>
      </c>
      <c r="E28" s="36">
        <f>SUM(E24:E27)</f>
        <v>-8123750.2400000179</v>
      </c>
      <c r="F28" s="35">
        <f>SUM(F24:F27)</f>
        <v>-730665.6799999997</v>
      </c>
    </row>
    <row r="29" spans="1:6" x14ac:dyDescent="0.3">
      <c r="A29" s="5"/>
      <c r="B29" s="5"/>
      <c r="C29" s="22"/>
      <c r="D29" s="5"/>
      <c r="E29" s="5"/>
      <c r="F29" s="5"/>
    </row>
    <row r="30" spans="1:6" s="5" customFormat="1" x14ac:dyDescent="0.3">
      <c r="A30" s="1"/>
      <c r="B30" s="1"/>
      <c r="C30" s="25"/>
      <c r="D30" s="6"/>
      <c r="E30" s="6"/>
      <c r="F30" s="6"/>
    </row>
    <row r="34" spans="5:6" x14ac:dyDescent="0.3">
      <c r="E34" s="1"/>
      <c r="F34" s="14"/>
    </row>
    <row r="35" spans="5:6" x14ac:dyDescent="0.3">
      <c r="E35" s="1"/>
      <c r="F35" s="14"/>
    </row>
    <row r="36" spans="5:6" x14ac:dyDescent="0.3">
      <c r="E36" s="63"/>
      <c r="F36" s="63"/>
    </row>
    <row r="37" spans="5:6" x14ac:dyDescent="0.3">
      <c r="E37" s="64"/>
      <c r="F37" s="64"/>
    </row>
  </sheetData>
  <sheetProtection algorithmName="SHA-512" hashValue="pgS+x/X6fP0sVFyABfLdyjYpO/lW1MQ7QPu+T8VQICowDDX1slvHmVOb9WM72s4dhMaFe5IzwlBH8GmWUXNYJA==" saltValue="+0Prs6JWzMqSIC52ODTtxw==" spinCount="100000" sheet="1" objects="1" scenarios="1" selectLockedCells="1" selectUnlockedCells="1"/>
  <mergeCells count="6">
    <mergeCell ref="A4:F4"/>
    <mergeCell ref="A5:F5"/>
    <mergeCell ref="A6:F6"/>
    <mergeCell ref="E36:F36"/>
    <mergeCell ref="E37:F37"/>
    <mergeCell ref="B24:C24"/>
  </mergeCells>
  <pageMargins left="1.5" right="1" top="1" bottom="1" header="0.3" footer="0.3"/>
  <pageSetup scale="85" orientation="portrait" horizontalDpi="4294967293" verticalDpi="36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"/>
  <sheetViews>
    <sheetView zoomScaleNormal="100" zoomScaleSheetLayoutView="100" workbookViewId="0"/>
  </sheetViews>
  <sheetFormatPr defaultColWidth="9.33203125" defaultRowHeight="15.6" x14ac:dyDescent="0.3"/>
  <cols>
    <col min="1" max="1" width="3.33203125" style="1" customWidth="1"/>
    <col min="2" max="2" width="28" style="1" customWidth="1"/>
    <col min="3" max="3" width="17.44140625" style="6" customWidth="1"/>
    <col min="4" max="4" width="16.44140625" style="6" customWidth="1"/>
    <col min="5" max="5" width="14.33203125" style="6" customWidth="1"/>
    <col min="6" max="6" width="17.5546875" style="15" customWidth="1"/>
    <col min="7" max="16384" width="9.33203125" style="1"/>
  </cols>
  <sheetData>
    <row r="1" spans="1:6" x14ac:dyDescent="0.3">
      <c r="E1" s="46" t="s">
        <v>89</v>
      </c>
    </row>
    <row r="2" spans="1:6" x14ac:dyDescent="0.3">
      <c r="E2" s="24" t="s">
        <v>84</v>
      </c>
    </row>
    <row r="4" spans="1:6" ht="17.399999999999999" x14ac:dyDescent="0.3">
      <c r="A4" s="60" t="s">
        <v>0</v>
      </c>
      <c r="B4" s="60"/>
      <c r="C4" s="60"/>
      <c r="D4" s="60"/>
      <c r="E4" s="60"/>
    </row>
    <row r="5" spans="1:6" ht="17.399999999999999" x14ac:dyDescent="0.3">
      <c r="A5" s="60" t="s">
        <v>50</v>
      </c>
      <c r="B5" s="60"/>
      <c r="C5" s="60"/>
      <c r="D5" s="60"/>
      <c r="E5" s="60"/>
    </row>
    <row r="6" spans="1:6" ht="18" x14ac:dyDescent="0.35">
      <c r="A6" s="61" t="s">
        <v>102</v>
      </c>
      <c r="B6" s="61"/>
      <c r="C6" s="61"/>
      <c r="D6" s="61"/>
      <c r="E6" s="61"/>
    </row>
    <row r="7" spans="1:6" x14ac:dyDescent="0.3">
      <c r="A7" s="16"/>
      <c r="B7" s="16"/>
      <c r="C7" s="16"/>
      <c r="D7" s="16"/>
      <c r="E7" s="16"/>
    </row>
    <row r="8" spans="1:6" x14ac:dyDescent="0.3">
      <c r="C8" s="17"/>
      <c r="D8" s="17"/>
      <c r="E8" s="17"/>
    </row>
    <row r="9" spans="1:6" ht="30" customHeight="1" x14ac:dyDescent="0.3">
      <c r="C9" s="13" t="s">
        <v>33</v>
      </c>
      <c r="D9" s="3" t="s">
        <v>34</v>
      </c>
      <c r="E9" s="13" t="s">
        <v>3</v>
      </c>
    </row>
    <row r="10" spans="1:6" x14ac:dyDescent="0.3">
      <c r="A10" s="5" t="s">
        <v>95</v>
      </c>
      <c r="C10" s="7">
        <f>+D10+E10</f>
        <v>444053722.75</v>
      </c>
      <c r="D10" s="7">
        <v>440910517.97000003</v>
      </c>
      <c r="E10" s="7">
        <v>3143204.78</v>
      </c>
    </row>
    <row r="11" spans="1:6" x14ac:dyDescent="0.3">
      <c r="A11" s="1" t="s">
        <v>51</v>
      </c>
      <c r="C11" s="7"/>
      <c r="D11" s="7"/>
      <c r="E11" s="7"/>
    </row>
    <row r="12" spans="1:6" x14ac:dyDescent="0.3">
      <c r="B12" s="1" t="s">
        <v>52</v>
      </c>
      <c r="C12" s="11">
        <f>+D12+E12</f>
        <v>1409231.42</v>
      </c>
      <c r="D12" s="11">
        <v>2072583.77</v>
      </c>
      <c r="E12" s="11">
        <v>-663352.35</v>
      </c>
    </row>
    <row r="13" spans="1:6" s="5" customFormat="1" x14ac:dyDescent="0.3">
      <c r="A13" s="5" t="s">
        <v>53</v>
      </c>
      <c r="C13" s="18">
        <f>SUM(C10:C12)</f>
        <v>445462954.17000002</v>
      </c>
      <c r="D13" s="18">
        <f>SUM(D10:D12)</f>
        <v>442983101.74000001</v>
      </c>
      <c r="E13" s="18">
        <f>SUM(E10:E12)</f>
        <v>2479852.4299999997</v>
      </c>
      <c r="F13" s="16"/>
    </row>
    <row r="14" spans="1:6" ht="32.25" customHeight="1" x14ac:dyDescent="0.3">
      <c r="A14" s="66" t="s">
        <v>54</v>
      </c>
      <c r="B14" s="66"/>
    </row>
    <row r="15" spans="1:6" s="52" customFormat="1" ht="53.25" customHeight="1" x14ac:dyDescent="0.3">
      <c r="A15" s="67" t="s">
        <v>55</v>
      </c>
      <c r="B15" s="67"/>
      <c r="C15" s="49">
        <f>+D15+E15</f>
        <v>0</v>
      </c>
      <c r="D15" s="50">
        <v>0</v>
      </c>
      <c r="E15" s="50">
        <v>0</v>
      </c>
      <c r="F15" s="51"/>
    </row>
    <row r="16" spans="1:6" x14ac:dyDescent="0.3">
      <c r="A16" s="1" t="s">
        <v>56</v>
      </c>
      <c r="C16" s="7">
        <f>+D16+E16</f>
        <v>-8854415.9199999999</v>
      </c>
      <c r="D16" s="8">
        <v>-8123750.2400000002</v>
      </c>
      <c r="E16" s="8">
        <v>-730665.68</v>
      </c>
    </row>
    <row r="17" spans="1:9" s="52" customFormat="1" ht="31.5" customHeight="1" x14ac:dyDescent="0.3">
      <c r="A17" s="68" t="s">
        <v>57</v>
      </c>
      <c r="B17" s="68"/>
      <c r="C17" s="53">
        <f>+C16+C15</f>
        <v>-8854415.9199999999</v>
      </c>
      <c r="D17" s="53">
        <f>+D16+D15</f>
        <v>-8123750.2400000002</v>
      </c>
      <c r="E17" s="53">
        <f>+E16+E15</f>
        <v>-730665.68</v>
      </c>
      <c r="F17" s="51"/>
    </row>
    <row r="18" spans="1:9" s="5" customFormat="1" ht="16.2" thickBot="1" x14ac:dyDescent="0.35">
      <c r="A18" s="5" t="s">
        <v>96</v>
      </c>
      <c r="C18" s="10">
        <f>C13+C17</f>
        <v>436608538.25</v>
      </c>
      <c r="D18" s="10">
        <f>D13+D17</f>
        <v>434859351.5</v>
      </c>
      <c r="E18" s="10">
        <f>E13+E17</f>
        <v>1749186.7499999995</v>
      </c>
      <c r="F18" s="16"/>
    </row>
    <row r="25" spans="1:9" x14ac:dyDescent="0.3">
      <c r="F25" s="14"/>
      <c r="G25" s="6"/>
      <c r="H25" s="14"/>
      <c r="I25" s="6"/>
    </row>
    <row r="26" spans="1:9" x14ac:dyDescent="0.3">
      <c r="E26" s="19"/>
      <c r="F26" s="14"/>
      <c r="G26" s="6"/>
      <c r="H26" s="14"/>
      <c r="I26" s="6"/>
    </row>
    <row r="27" spans="1:9" x14ac:dyDescent="0.3">
      <c r="E27" s="63"/>
      <c r="F27" s="63"/>
      <c r="G27" s="63"/>
      <c r="H27" s="63"/>
      <c r="I27" s="6"/>
    </row>
    <row r="28" spans="1:9" x14ac:dyDescent="0.3">
      <c r="E28" s="64"/>
      <c r="F28" s="64"/>
      <c r="G28" s="64"/>
      <c r="H28" s="64"/>
      <c r="I28" s="6"/>
    </row>
  </sheetData>
  <sheetProtection algorithmName="SHA-512" hashValue="KSsT2tNVTFjeywe2TsgHlskftxWnzJCslnnfHVrEcLxD8xAwlRvnCiqVt9sQb/igzpsBNcnSJU4+YaX3JWQs2w==" saltValue="EUBDgOMmllBpP79KiErTow==" spinCount="100000" sheet="1" objects="1" scenarios="1" selectLockedCells="1" selectUnlockedCells="1"/>
  <mergeCells count="8">
    <mergeCell ref="E27:H27"/>
    <mergeCell ref="E28:H28"/>
    <mergeCell ref="A4:E4"/>
    <mergeCell ref="A5:E5"/>
    <mergeCell ref="A6:E6"/>
    <mergeCell ref="A14:B14"/>
    <mergeCell ref="A15:B15"/>
    <mergeCell ref="A17:B17"/>
  </mergeCells>
  <pageMargins left="1.5" right="1" top="1" bottom="1" header="0.3" footer="0.3"/>
  <pageSetup scale="96" orientation="portrait" horizontalDpi="4294967293" verticalDpi="360" r:id="rId1"/>
  <headerFooter>
    <oddFooter xml:space="preserve">&amp;C&amp;"Times New Roman,Regular"&amp;10
</oddFooter>
  </headerFooter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8"/>
  <sheetViews>
    <sheetView zoomScaleNormal="100" zoomScaleSheetLayoutView="100" workbookViewId="0"/>
  </sheetViews>
  <sheetFormatPr defaultColWidth="9.33203125" defaultRowHeight="15.6" x14ac:dyDescent="0.3"/>
  <cols>
    <col min="1" max="1" width="34.33203125" style="25" customWidth="1"/>
    <col min="2" max="2" width="17.5546875" style="1" customWidth="1"/>
    <col min="3" max="3" width="17.6640625" style="1" customWidth="1"/>
    <col min="4" max="4" width="14.33203125" style="1" customWidth="1"/>
    <col min="5" max="5" width="16.33203125" style="1" customWidth="1"/>
    <col min="6" max="16384" width="9.33203125" style="1"/>
  </cols>
  <sheetData>
    <row r="1" spans="1:5" x14ac:dyDescent="0.3">
      <c r="E1" s="58" t="s">
        <v>90</v>
      </c>
    </row>
    <row r="2" spans="1:5" x14ac:dyDescent="0.3">
      <c r="E2" s="31" t="s">
        <v>84</v>
      </c>
    </row>
    <row r="4" spans="1:5" ht="15" customHeight="1" x14ac:dyDescent="0.3">
      <c r="A4" s="60" t="s">
        <v>0</v>
      </c>
      <c r="B4" s="60"/>
      <c r="C4" s="60"/>
      <c r="D4" s="60"/>
      <c r="E4" s="60"/>
    </row>
    <row r="5" spans="1:5" ht="17.399999999999999" x14ac:dyDescent="0.3">
      <c r="A5" s="60" t="s">
        <v>58</v>
      </c>
      <c r="B5" s="60"/>
      <c r="C5" s="60"/>
      <c r="D5" s="60"/>
      <c r="E5" s="60"/>
    </row>
    <row r="6" spans="1:5" ht="18" x14ac:dyDescent="0.35">
      <c r="A6" s="61" t="s">
        <v>102</v>
      </c>
      <c r="B6" s="61"/>
      <c r="C6" s="61"/>
      <c r="D6" s="61"/>
      <c r="E6" s="61"/>
    </row>
    <row r="7" spans="1:5" x14ac:dyDescent="0.3">
      <c r="A7" s="69"/>
      <c r="B7" s="69"/>
      <c r="C7" s="69"/>
      <c r="D7" s="69"/>
      <c r="E7" s="69"/>
    </row>
    <row r="8" spans="1:5" ht="31.2" x14ac:dyDescent="0.3">
      <c r="B8" s="3" t="s">
        <v>33</v>
      </c>
      <c r="C8" s="3" t="s">
        <v>34</v>
      </c>
      <c r="D8" s="3" t="s">
        <v>3</v>
      </c>
      <c r="E8" s="3" t="s">
        <v>59</v>
      </c>
    </row>
    <row r="9" spans="1:5" ht="31.2" x14ac:dyDescent="0.3">
      <c r="A9" s="22" t="s">
        <v>60</v>
      </c>
      <c r="B9" s="20"/>
      <c r="C9" s="20"/>
      <c r="D9" s="20"/>
      <c r="E9" s="20"/>
    </row>
    <row r="10" spans="1:5" x14ac:dyDescent="0.3">
      <c r="A10" s="22" t="s">
        <v>61</v>
      </c>
      <c r="B10" s="20"/>
      <c r="C10" s="20"/>
      <c r="D10" s="20"/>
      <c r="E10" s="20"/>
    </row>
    <row r="11" spans="1:5" x14ac:dyDescent="0.3">
      <c r="A11" s="25" t="s">
        <v>62</v>
      </c>
      <c r="B11" s="21">
        <f>+C11+D11+E11</f>
        <v>9310024.8599999994</v>
      </c>
      <c r="C11" s="21">
        <v>6067864.9699999997</v>
      </c>
      <c r="D11" s="21">
        <v>3242159.89</v>
      </c>
      <c r="E11" s="21"/>
    </row>
    <row r="12" spans="1:5" s="52" customFormat="1" ht="31.2" x14ac:dyDescent="0.3">
      <c r="A12" s="59" t="s">
        <v>97</v>
      </c>
      <c r="B12" s="38">
        <f>+C12+D12+E12</f>
        <v>136376538.5</v>
      </c>
      <c r="C12" s="38">
        <v>136376538.5</v>
      </c>
      <c r="D12" s="38">
        <v>0</v>
      </c>
      <c r="E12" s="38"/>
    </row>
    <row r="13" spans="1:5" s="52" customFormat="1" ht="31.2" x14ac:dyDescent="0.3">
      <c r="A13" s="59" t="s">
        <v>98</v>
      </c>
      <c r="B13" s="38">
        <f>+C13+D13+E13</f>
        <v>12214054.550000001</v>
      </c>
      <c r="C13" s="38">
        <v>12214054.550000001</v>
      </c>
      <c r="D13" s="38">
        <v>0</v>
      </c>
      <c r="E13" s="38"/>
    </row>
    <row r="14" spans="1:5" s="52" customFormat="1" x14ac:dyDescent="0.3">
      <c r="A14" s="2" t="s">
        <v>63</v>
      </c>
      <c r="B14" s="38">
        <f>+C14+D14+E14</f>
        <v>22108.32</v>
      </c>
      <c r="C14" s="38">
        <v>20904.509999999998</v>
      </c>
      <c r="D14" s="38">
        <v>1203.81</v>
      </c>
      <c r="E14" s="38"/>
    </row>
    <row r="15" spans="1:5" s="52" customFormat="1" x14ac:dyDescent="0.3">
      <c r="A15" s="2" t="s">
        <v>64</v>
      </c>
      <c r="B15" s="54">
        <f>+C15+D15+E15</f>
        <v>17116451.960000001</v>
      </c>
      <c r="C15" s="54">
        <v>597785.71</v>
      </c>
      <c r="D15" s="54">
        <v>0</v>
      </c>
      <c r="E15" s="54">
        <v>16518666.25</v>
      </c>
    </row>
    <row r="16" spans="1:5" s="56" customFormat="1" ht="16.2" thickBot="1" x14ac:dyDescent="0.35">
      <c r="A16" s="55" t="s">
        <v>65</v>
      </c>
      <c r="B16" s="40">
        <f>SUM(B11:B15)</f>
        <v>175039178.19000003</v>
      </c>
      <c r="C16" s="40">
        <f>SUM(C11:C15)</f>
        <v>155277148.24000001</v>
      </c>
      <c r="D16" s="40">
        <f>SUM(D11:D15)</f>
        <v>3243363.7</v>
      </c>
      <c r="E16" s="40">
        <f>SUM(E11:E15)</f>
        <v>16518666.25</v>
      </c>
    </row>
    <row r="17" spans="1:5" s="56" customFormat="1" x14ac:dyDescent="0.3">
      <c r="A17" s="55" t="s">
        <v>66</v>
      </c>
      <c r="B17" s="48"/>
      <c r="C17" s="48"/>
      <c r="D17" s="48"/>
      <c r="E17" s="48"/>
    </row>
    <row r="18" spans="1:5" s="52" customFormat="1" x14ac:dyDescent="0.3">
      <c r="A18" s="2" t="s">
        <v>67</v>
      </c>
      <c r="B18" s="38">
        <f>+C18+D18+E18</f>
        <v>62861083.289999999</v>
      </c>
      <c r="C18" s="38">
        <v>59811156.869999997</v>
      </c>
      <c r="D18" s="38">
        <v>3049926.42</v>
      </c>
      <c r="E18" s="38"/>
    </row>
    <row r="19" spans="1:5" s="52" customFormat="1" ht="31.2" x14ac:dyDescent="0.3">
      <c r="A19" s="2" t="s">
        <v>68</v>
      </c>
      <c r="B19" s="38">
        <f>+C19+D19+E19</f>
        <v>15323450.630000001</v>
      </c>
      <c r="C19" s="38">
        <v>15323450.630000001</v>
      </c>
      <c r="D19" s="38">
        <v>0</v>
      </c>
      <c r="E19" s="38"/>
    </row>
    <row r="20" spans="1:5" s="52" customFormat="1" x14ac:dyDescent="0.3">
      <c r="A20" s="2" t="s">
        <v>69</v>
      </c>
      <c r="B20" s="38">
        <f>+C20+D20+E20</f>
        <v>55219389.770000003</v>
      </c>
      <c r="C20" s="38">
        <v>55219389.770000003</v>
      </c>
      <c r="D20" s="38">
        <v>0</v>
      </c>
      <c r="E20" s="38"/>
    </row>
    <row r="21" spans="1:5" s="52" customFormat="1" x14ac:dyDescent="0.3">
      <c r="A21" s="2" t="s">
        <v>70</v>
      </c>
      <c r="B21" s="38">
        <f>+C21+D21+E21</f>
        <v>5992913.8099999996</v>
      </c>
      <c r="C21" s="38">
        <v>5992673.0499999998</v>
      </c>
      <c r="D21" s="38">
        <v>240.76</v>
      </c>
      <c r="E21" s="38"/>
    </row>
    <row r="22" spans="1:5" s="52" customFormat="1" x14ac:dyDescent="0.3">
      <c r="A22" s="2" t="s">
        <v>71</v>
      </c>
      <c r="B22" s="54">
        <f>+C22+D22+E22</f>
        <v>9799752.7799999993</v>
      </c>
      <c r="C22" s="54">
        <v>0</v>
      </c>
      <c r="D22" s="54">
        <v>0</v>
      </c>
      <c r="E22" s="54">
        <v>9799752.7799999993</v>
      </c>
    </row>
    <row r="23" spans="1:5" s="56" customFormat="1" x14ac:dyDescent="0.3">
      <c r="A23" s="55" t="s">
        <v>72</v>
      </c>
      <c r="B23" s="57">
        <f>SUM(B18:B22)</f>
        <v>149196590.28</v>
      </c>
      <c r="C23" s="57">
        <f>SUM(C18:C22)</f>
        <v>136346670.32000002</v>
      </c>
      <c r="D23" s="57">
        <f>SUM(D18:D22)</f>
        <v>3050167.1799999997</v>
      </c>
      <c r="E23" s="57">
        <f>SUM(E18:E22)</f>
        <v>9799752.7799999993</v>
      </c>
    </row>
    <row r="24" spans="1:5" s="56" customFormat="1" ht="31.8" thickBot="1" x14ac:dyDescent="0.35">
      <c r="A24" s="55" t="s">
        <v>73</v>
      </c>
      <c r="B24" s="40">
        <f>+B16-B23</f>
        <v>25842587.910000026</v>
      </c>
      <c r="C24" s="40">
        <f>+C16-C23</f>
        <v>18930477.919999987</v>
      </c>
      <c r="D24" s="40">
        <f>+D16-D23</f>
        <v>193196.52000000048</v>
      </c>
      <c r="E24" s="40">
        <f>+E16-E23</f>
        <v>6718913.4700000007</v>
      </c>
    </row>
    <row r="25" spans="1:5" s="56" customFormat="1" ht="31.2" x14ac:dyDescent="0.3">
      <c r="A25" s="55" t="s">
        <v>74</v>
      </c>
      <c r="B25" s="48"/>
      <c r="C25" s="48"/>
      <c r="D25" s="48"/>
      <c r="E25" s="48"/>
    </row>
    <row r="26" spans="1:5" s="56" customFormat="1" x14ac:dyDescent="0.3">
      <c r="A26" s="55" t="s">
        <v>75</v>
      </c>
      <c r="B26" s="48">
        <v>0</v>
      </c>
      <c r="C26" s="48">
        <v>0</v>
      </c>
      <c r="D26" s="48">
        <v>0</v>
      </c>
      <c r="E26" s="48">
        <v>0</v>
      </c>
    </row>
    <row r="27" spans="1:5" s="56" customFormat="1" x14ac:dyDescent="0.3">
      <c r="A27" s="55" t="s">
        <v>66</v>
      </c>
      <c r="B27" s="48"/>
      <c r="C27" s="48"/>
      <c r="D27" s="48"/>
      <c r="E27" s="48"/>
    </row>
    <row r="28" spans="1:5" s="52" customFormat="1" ht="31.2" x14ac:dyDescent="0.3">
      <c r="A28" s="59" t="s">
        <v>91</v>
      </c>
      <c r="B28" s="54">
        <f>+C28+D28+E28</f>
        <v>19826826.949999999</v>
      </c>
      <c r="C28" s="54">
        <v>19767828.949999999</v>
      </c>
      <c r="D28" s="54">
        <v>58998</v>
      </c>
      <c r="E28" s="54">
        <v>0</v>
      </c>
    </row>
    <row r="29" spans="1:5" s="56" customFormat="1" ht="31.8" thickBot="1" x14ac:dyDescent="0.35">
      <c r="A29" s="55" t="s">
        <v>76</v>
      </c>
      <c r="B29" s="40">
        <f>+B26-B28</f>
        <v>-19826826.949999999</v>
      </c>
      <c r="C29" s="40">
        <f>+C26-C28</f>
        <v>-19767828.949999999</v>
      </c>
      <c r="D29" s="40">
        <f>+D26-D28</f>
        <v>-58998</v>
      </c>
      <c r="E29" s="40">
        <f>+E26-E28</f>
        <v>0</v>
      </c>
    </row>
    <row r="30" spans="1:5" s="56" customFormat="1" ht="31.2" x14ac:dyDescent="0.3">
      <c r="A30" s="55" t="s">
        <v>77</v>
      </c>
      <c r="B30" s="48"/>
      <c r="C30" s="48"/>
      <c r="D30" s="48"/>
      <c r="E30" s="48"/>
    </row>
    <row r="31" spans="1:5" s="56" customFormat="1" x14ac:dyDescent="0.3">
      <c r="A31" s="55" t="s">
        <v>61</v>
      </c>
      <c r="B31" s="48"/>
      <c r="C31" s="48"/>
      <c r="D31" s="48"/>
      <c r="E31" s="48"/>
    </row>
    <row r="32" spans="1:5" s="52" customFormat="1" x14ac:dyDescent="0.3">
      <c r="A32" s="2" t="s">
        <v>78</v>
      </c>
      <c r="B32" s="54">
        <f>+C32+D32+E32</f>
        <v>0</v>
      </c>
      <c r="C32" s="54">
        <v>0</v>
      </c>
      <c r="D32" s="54">
        <v>0</v>
      </c>
      <c r="E32" s="54">
        <v>0</v>
      </c>
    </row>
    <row r="33" spans="1:5" s="56" customFormat="1" x14ac:dyDescent="0.3">
      <c r="A33" s="55" t="s">
        <v>66</v>
      </c>
      <c r="B33" s="48"/>
      <c r="C33" s="48"/>
      <c r="D33" s="48"/>
      <c r="E33" s="48"/>
    </row>
    <row r="34" spans="1:5" s="52" customFormat="1" x14ac:dyDescent="0.3">
      <c r="A34" s="2" t="s">
        <v>79</v>
      </c>
      <c r="B34" s="54">
        <f>+C34+D34+E34</f>
        <v>11606726.25</v>
      </c>
      <c r="C34" s="54">
        <v>11606726.25</v>
      </c>
      <c r="D34" s="54">
        <v>0</v>
      </c>
      <c r="E34" s="54">
        <v>0</v>
      </c>
    </row>
    <row r="35" spans="1:5" s="56" customFormat="1" ht="31.8" thickBot="1" x14ac:dyDescent="0.35">
      <c r="A35" s="55" t="s">
        <v>80</v>
      </c>
      <c r="B35" s="40">
        <f>+B32-B34</f>
        <v>-11606726.25</v>
      </c>
      <c r="C35" s="40">
        <f>+C32-C34</f>
        <v>-11606726.25</v>
      </c>
      <c r="D35" s="40">
        <f>+D32-D34</f>
        <v>0</v>
      </c>
      <c r="E35" s="40">
        <f>+E32-E34</f>
        <v>0</v>
      </c>
    </row>
    <row r="36" spans="1:5" s="56" customFormat="1" ht="31.2" x14ac:dyDescent="0.3">
      <c r="A36" s="55" t="s">
        <v>81</v>
      </c>
      <c r="B36" s="48">
        <f>+B24+B29+B35</f>
        <v>-5590965.289999973</v>
      </c>
      <c r="C36" s="48">
        <f>+C24+C29+C35</f>
        <v>-12444077.280000012</v>
      </c>
      <c r="D36" s="48">
        <f>+D24+D29+D35</f>
        <v>134198.52000000048</v>
      </c>
      <c r="E36" s="48">
        <f>+E24+E29+E35</f>
        <v>6718913.4700000007</v>
      </c>
    </row>
    <row r="37" spans="1:5" s="52" customFormat="1" ht="31.2" x14ac:dyDescent="0.3">
      <c r="A37" s="55" t="s">
        <v>82</v>
      </c>
      <c r="B37" s="57">
        <f>+C37+D37+E37</f>
        <v>46353369.350000001</v>
      </c>
      <c r="C37" s="54">
        <v>38988833.710000001</v>
      </c>
      <c r="D37" s="54">
        <v>1708475.92</v>
      </c>
      <c r="E37" s="54">
        <v>5656059.7199999997</v>
      </c>
    </row>
    <row r="38" spans="1:5" s="52" customFormat="1" ht="21" customHeight="1" thickBot="1" x14ac:dyDescent="0.35">
      <c r="A38" s="55" t="s">
        <v>83</v>
      </c>
      <c r="B38" s="40">
        <f>SUM(B36:B37)</f>
        <v>40762404.060000032</v>
      </c>
      <c r="C38" s="40">
        <f>SUM(C36:C37)</f>
        <v>26544756.429999989</v>
      </c>
      <c r="D38" s="40">
        <f>SUM(D36:D37)</f>
        <v>1842674.4400000004</v>
      </c>
      <c r="E38" s="40">
        <f>SUM(E36:E37)</f>
        <v>12374973.190000001</v>
      </c>
    </row>
  </sheetData>
  <sheetProtection algorithmName="SHA-512" hashValue="hZDmTMeQ+q2pMXhJJC1AFmvzIA63ckvDcwa2hzP28vcSj2JoUrboDsE6SvjCasqQNg7WNyTd8gx8qFz1jrvZPw==" saltValue="YdBp9fJHWRgQQovFrNPy3g==" spinCount="100000" sheet="1" objects="1" scenarios="1" selectLockedCells="1" selectUnlockedCells="1"/>
  <mergeCells count="4">
    <mergeCell ref="A4:E4"/>
    <mergeCell ref="A5:E5"/>
    <mergeCell ref="A6:E6"/>
    <mergeCell ref="A7:E7"/>
  </mergeCells>
  <pageMargins left="1.5" right="1" top="1" bottom="1" header="0.3" footer="0.3"/>
  <pageSetup scale="76" orientation="portrait" horizontalDpi="4294967293" verticalDpi="360" r:id="rId1"/>
  <headerFooter>
    <oddFooter xml:space="preserve">&amp;C&amp;"Times New Roman,Regular"&amp;10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ANNEX A.1</vt:lpstr>
      <vt:lpstr>ANNEX A.2</vt:lpstr>
      <vt:lpstr>ANNEX A.3</vt:lpstr>
      <vt:lpstr>ANNEX A.4</vt:lpstr>
      <vt:lpstr>'ANNEX A.2'!OLE_LINK15</vt:lpstr>
      <vt:lpstr>'ANNEX A.1'!Print_Area</vt:lpstr>
      <vt:lpstr>'ANNEX A.2'!Print_Area</vt:lpstr>
      <vt:lpstr>'ANNEX A.3'!Print_Area</vt:lpstr>
      <vt:lpstr>'ANNEX A.4'!Print_Area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</dc:title>
  <dc:creator>COA - Municipality of Mapandan, Pangasinan</dc:creator>
  <cp:lastModifiedBy>Ben A. Lazo Jr.</cp:lastModifiedBy>
  <cp:lastPrinted>2024-11-29T06:25:23Z</cp:lastPrinted>
  <dcterms:created xsi:type="dcterms:W3CDTF">2021-04-27T09:08:19Z</dcterms:created>
  <dcterms:modified xsi:type="dcterms:W3CDTF">2024-11-29T06:26:18Z</dcterms:modified>
</cp:coreProperties>
</file>