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Y:\Files WADAS\AARS\Ben\AARs\2022\AAR2022\Region-01\Mapandan_Pangasinan_aar2022\Mapandan_Pangasinan_aar2022\MapandanPang2022_aar\"/>
    </mc:Choice>
  </mc:AlternateContent>
  <xr:revisionPtr revIDLastSave="0" documentId="13_ncr:1_{AFC65A3B-749C-4983-80C5-9BF349B0A96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NNEX A.1" sheetId="1" r:id="rId1"/>
    <sheet name="ANNEX A.2" sheetId="2" r:id="rId2"/>
    <sheet name="ANNEX A.3" sheetId="3" r:id="rId3"/>
    <sheet name="ANNEX A.4" sheetId="4" r:id="rId4"/>
  </sheets>
  <definedNames>
    <definedName name="OLE_LINK15" localSheetId="1">'ANNEX A.2'!$C$24</definedName>
    <definedName name="OLE_LINK15" localSheetId="2">'ANNEX A.3'!#REF!</definedName>
    <definedName name="_xlnm.Print_Area" localSheetId="0">'ANNEX A.1'!$A$1:$F$41</definedName>
    <definedName name="_xlnm.Print_Area" localSheetId="1">'ANNEX A.2'!$A$1:$F$28</definedName>
    <definedName name="_xlnm.Print_Area" localSheetId="2">'ANNEX A.3'!$A$1:$E$19</definedName>
    <definedName name="_xlnm.Print_Area" localSheetId="3">'ANNEX A.4'!$A$1:$E$38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4" l="1"/>
  <c r="D17" i="3" l="1"/>
  <c r="B12" i="4" l="1"/>
  <c r="D13" i="2"/>
  <c r="B37" i="4" l="1"/>
  <c r="E35" i="4"/>
  <c r="D35" i="4"/>
  <c r="C35" i="4"/>
  <c r="B34" i="4"/>
  <c r="B32" i="4"/>
  <c r="E29" i="4"/>
  <c r="D29" i="4"/>
  <c r="C29" i="4"/>
  <c r="B28" i="4"/>
  <c r="B29" i="4" s="1"/>
  <c r="E23" i="4"/>
  <c r="D23" i="4"/>
  <c r="C23" i="4"/>
  <c r="B22" i="4"/>
  <c r="B21" i="4"/>
  <c r="B20" i="4"/>
  <c r="B19" i="4"/>
  <c r="B18" i="4"/>
  <c r="E16" i="4"/>
  <c r="E24" i="4" s="1"/>
  <c r="D16" i="4"/>
  <c r="C16" i="4"/>
  <c r="B15" i="4"/>
  <c r="B13" i="4"/>
  <c r="B11" i="4"/>
  <c r="E17" i="3"/>
  <c r="C16" i="3"/>
  <c r="C15" i="3"/>
  <c r="E13" i="3"/>
  <c r="D13" i="3"/>
  <c r="C12" i="3"/>
  <c r="C10" i="3"/>
  <c r="D26" i="2"/>
  <c r="F22" i="2"/>
  <c r="E22" i="2"/>
  <c r="D21" i="2"/>
  <c r="D20" i="2"/>
  <c r="D19" i="2"/>
  <c r="D18" i="2"/>
  <c r="F16" i="2"/>
  <c r="E16" i="2"/>
  <c r="D15" i="2"/>
  <c r="D14" i="2"/>
  <c r="D12" i="2"/>
  <c r="D11" i="2"/>
  <c r="C39" i="1"/>
  <c r="F35" i="1"/>
  <c r="E35" i="1"/>
  <c r="D35" i="1"/>
  <c r="C34" i="1"/>
  <c r="C35" i="1" s="1"/>
  <c r="E32" i="1"/>
  <c r="D32" i="1"/>
  <c r="C31" i="1"/>
  <c r="C30" i="1"/>
  <c r="C29" i="1"/>
  <c r="C28" i="1"/>
  <c r="C27" i="1"/>
  <c r="C26" i="1"/>
  <c r="F20" i="1"/>
  <c r="E20" i="1"/>
  <c r="D20" i="1"/>
  <c r="C19" i="1"/>
  <c r="C18" i="1"/>
  <c r="C17" i="1"/>
  <c r="C16" i="1"/>
  <c r="F14" i="1"/>
  <c r="E14" i="1"/>
  <c r="D14" i="1"/>
  <c r="C13" i="1"/>
  <c r="C12" i="1"/>
  <c r="C11" i="1"/>
  <c r="C17" i="3" l="1"/>
  <c r="E18" i="3"/>
  <c r="E36" i="4"/>
  <c r="E38" i="4" s="1"/>
  <c r="B35" i="4"/>
  <c r="C24" i="4"/>
  <c r="C36" i="4" s="1"/>
  <c r="C38" i="4" s="1"/>
  <c r="D24" i="4"/>
  <c r="D36" i="4" s="1"/>
  <c r="D38" i="4" s="1"/>
  <c r="D18" i="3"/>
  <c r="C13" i="3"/>
  <c r="C18" i="3" s="1"/>
  <c r="E23" i="2"/>
  <c r="E27" i="2" s="1"/>
  <c r="D16" i="2"/>
  <c r="F23" i="2"/>
  <c r="F27" i="2" s="1"/>
  <c r="D22" i="2"/>
  <c r="B16" i="4"/>
  <c r="B23" i="4"/>
  <c r="E21" i="1"/>
  <c r="E36" i="1"/>
  <c r="E40" i="1" s="1"/>
  <c r="C14" i="1"/>
  <c r="F21" i="1"/>
  <c r="C20" i="1"/>
  <c r="D21" i="1"/>
  <c r="C32" i="1"/>
  <c r="C36" i="1" s="1"/>
  <c r="C40" i="1" s="1"/>
  <c r="D36" i="1"/>
  <c r="D40" i="1" s="1"/>
  <c r="F32" i="1"/>
  <c r="F36" i="1" s="1"/>
  <c r="F40" i="1" s="1"/>
  <c r="D23" i="2" l="1"/>
  <c r="D27" i="2" s="1"/>
  <c r="B24" i="4"/>
  <c r="B36" i="4" s="1"/>
  <c r="B38" i="4" s="1"/>
  <c r="C21" i="1"/>
</calcChain>
</file>

<file path=xl/sharedStrings.xml><?xml version="1.0" encoding="utf-8"?>
<sst xmlns="http://schemas.openxmlformats.org/spreadsheetml/2006/main" count="121" uniqueCount="101">
  <si>
    <t>Municipality of Mapandan</t>
  </si>
  <si>
    <t>Total</t>
  </si>
  <si>
    <t>General Fund</t>
  </si>
  <si>
    <t>SEF</t>
  </si>
  <si>
    <t>Trust Fund</t>
  </si>
  <si>
    <t>ASSETS</t>
  </si>
  <si>
    <t>Current Assets</t>
  </si>
  <si>
    <t>Cash and Cash Equivalents</t>
  </si>
  <si>
    <t>Receivables</t>
  </si>
  <si>
    <t>Inventories</t>
  </si>
  <si>
    <t>Total Current Assets</t>
  </si>
  <si>
    <t>Non-Current Assets</t>
  </si>
  <si>
    <t>Investments</t>
  </si>
  <si>
    <t xml:space="preserve">Property, Plant and Equipment </t>
  </si>
  <si>
    <t>Biological Assets</t>
  </si>
  <si>
    <t>Total Non-Current Assets</t>
  </si>
  <si>
    <t>TOTAL ASSETS</t>
  </si>
  <si>
    <t>LIABILITIES AND NET ASSETS/EQUITY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</si>
  <si>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</si>
  <si>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</si>
  <si>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</si>
  <si>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</si>
  <si>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</si>
  <si>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</si>
  <si>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</si>
  <si>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</si>
  <si>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</si>
  <si>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</si>
  <si>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</si>
  <si>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</si>
  <si>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</si>
  <si>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</si>
  <si>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</si>
  <si>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TOTAL</t>
  </si>
  <si>
    <t>GENERAL FUND</t>
  </si>
  <si>
    <t>Revenue</t>
  </si>
  <si>
    <t>Tax Revenue</t>
  </si>
  <si>
    <t>Share from Internal Revenue Collections</t>
  </si>
  <si>
    <t>Service and Business Income</t>
  </si>
  <si>
    <t>Other Income</t>
  </si>
  <si>
    <t>Total Revenue</t>
  </si>
  <si>
    <t>Less: Current Operating Expenses</t>
  </si>
  <si>
    <t>Personnel Services</t>
  </si>
  <si>
    <t>Maintenance and Other Operating Expenses</t>
  </si>
  <si>
    <t>Financial Expenses</t>
  </si>
  <si>
    <t>Non-cash Expenses</t>
  </si>
  <si>
    <t>Current Operating Expenses</t>
  </si>
  <si>
    <t>Surplus (Deficit) from Current Operation</t>
  </si>
  <si>
    <t xml:space="preserve">Add (Deduct): </t>
  </si>
  <si>
    <t>Surplus(Deficit) for the period</t>
  </si>
  <si>
    <t>Statement of Changes in Net Assets/Equity, By Fund</t>
  </si>
  <si>
    <t>Add (Deduct)</t>
  </si>
  <si>
    <t>Prior Period Errors</t>
  </si>
  <si>
    <t>Balance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</si>
  <si>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</si>
  <si>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</si>
  <si>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</si>
  <si>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</si>
  <si>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Statement of Cash Flows, By Fund</t>
  </si>
  <si>
    <t>TRUST FUND</t>
  </si>
  <si>
    <t>Cash Flows from Operating Activities</t>
  </si>
  <si>
    <t>Cash Inflows</t>
  </si>
  <si>
    <t xml:space="preserve">     Collection from taxpayers</t>
  </si>
  <si>
    <t xml:space="preserve">     Interest Income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</si>
  <si>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</si>
  <si>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</si>
  <si>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</si>
  <si>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</si>
  <si>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</si>
  <si>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</si>
  <si>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</si>
  <si>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</si>
  <si>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</si>
  <si>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</si>
  <si>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</si>
  <si>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</si>
  <si>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</si>
  <si>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</si>
  <si>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</si>
  <si>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</si>
  <si>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</si>
  <si>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Total Cash Provided by Operating, Investing and Financing Activities</t>
  </si>
  <si>
    <t>Add: Cash at the Beginning of the year</t>
  </si>
  <si>
    <t>Cash Balance at the End of the Year</t>
  </si>
  <si>
    <t>1 of 1</t>
  </si>
  <si>
    <t>Annex A.1</t>
  </si>
  <si>
    <t>Annex A.2</t>
  </si>
  <si>
    <t>Transfers, Assistance and Subsidy From</t>
  </si>
  <si>
    <t>Transfers, Assistance and Subsidy To</t>
  </si>
  <si>
    <t>Annex A.3</t>
  </si>
  <si>
    <t>Annex A.4</t>
  </si>
  <si>
    <t>Purchase/Construction of Property, Plant and Equipment</t>
  </si>
  <si>
    <t>Other Share from National Taxes</t>
  </si>
  <si>
    <t>Statement of  Financial Performance, By Fund</t>
  </si>
  <si>
    <t>Statement of  Financial Position, By Fund</t>
  </si>
  <si>
    <t>Balances at January 1</t>
  </si>
  <si>
    <t>Balances at December 31</t>
  </si>
  <si>
    <t>As at December 31, 2022</t>
  </si>
  <si>
    <t>Share from Internal Revenue  Allotment</t>
  </si>
  <si>
    <t>Receipts from business/service income</t>
  </si>
  <si>
    <t>For the Year Ended December 31,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</si>
</sst>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164" fontId="3" fillId="0" borderId="0" xfId="1" applyFont="1"/>
    <xf numFmtId="164" fontId="3" fillId="0" borderId="0" xfId="1" applyFont="1" applyBorder="1"/>
    <xf numFmtId="164" fontId="3" fillId="0" borderId="0" xfId="1" applyFont="1" applyFill="1" applyBorder="1"/>
    <xf numFmtId="164" fontId="3" fillId="0" borderId="0" xfId="1" applyFont="1" applyFill="1"/>
    <xf numFmtId="164" fontId="2" fillId="0" borderId="2" xfId="1" applyFont="1" applyBorder="1"/>
    <xf numFmtId="164" fontId="3" fillId="0" borderId="3" xfId="1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Font="1" applyAlignment="1">
      <alignment horizontal="center" wrapText="1"/>
    </xf>
    <xf numFmtId="164" fontId="2" fillId="0" borderId="0" xfId="1" applyFont="1" applyBorder="1"/>
    <xf numFmtId="0" fontId="7" fillId="0" borderId="0" xfId="3" applyFont="1"/>
    <xf numFmtId="0" fontId="3" fillId="0" borderId="0" xfId="0" applyFont="1" applyAlignment="1">
      <alignment horizontal="right" vertical="top"/>
    </xf>
    <xf numFmtId="164" fontId="3" fillId="0" borderId="0" xfId="1" applyFont="1" applyFill="1" applyAlignment="1">
      <alignment horizontal="righ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164" fontId="3" fillId="0" borderId="0" xfId="1" applyFont="1" applyAlignment="1">
      <alignment horizontal="right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164" fontId="3" fillId="0" borderId="0" xfId="1" applyFont="1" applyBorder="1" applyAlignment="1">
      <alignment horizontal="right" vertical="center"/>
    </xf>
    <xf numFmtId="164" fontId="3" fillId="0" borderId="0" xfId="1" applyFont="1" applyFill="1" applyBorder="1" applyAlignment="1">
      <alignment horizontal="right" vertical="center"/>
    </xf>
    <xf numFmtId="164" fontId="3" fillId="0" borderId="0" xfId="2" applyFont="1" applyBorder="1" applyAlignment="1">
      <alignment horizontal="right" vertical="center"/>
    </xf>
    <xf numFmtId="164" fontId="2" fillId="0" borderId="1" xfId="1" applyFont="1" applyBorder="1" applyAlignment="1">
      <alignment horizontal="right" vertical="center"/>
    </xf>
    <xf numFmtId="164" fontId="2" fillId="0" borderId="1" xfId="1" applyFont="1" applyFill="1" applyBorder="1" applyAlignment="1">
      <alignment horizontal="right" vertical="center"/>
    </xf>
    <xf numFmtId="164" fontId="3" fillId="0" borderId="0" xfId="1" applyFont="1" applyAlignment="1">
      <alignment horizontal="right" vertical="center"/>
    </xf>
    <xf numFmtId="164" fontId="3" fillId="0" borderId="0" xfId="1" applyFont="1" applyFill="1" applyAlignment="1">
      <alignment horizontal="right" vertical="center"/>
    </xf>
    <xf numFmtId="164" fontId="2" fillId="0" borderId="2" xfId="1" applyFont="1" applyBorder="1" applyAlignment="1">
      <alignment horizontal="right" vertical="center"/>
    </xf>
    <xf numFmtId="164" fontId="2" fillId="0" borderId="2" xfId="1" applyFont="1" applyFill="1" applyBorder="1" applyAlignment="1">
      <alignment horizontal="right" vertical="center"/>
    </xf>
    <xf numFmtId="164" fontId="3" fillId="0" borderId="0" xfId="2" applyFont="1" applyAlignment="1">
      <alignment horizontal="right" vertical="center"/>
    </xf>
    <xf numFmtId="164" fontId="3" fillId="0" borderId="3" xfId="1" applyFont="1" applyBorder="1" applyAlignment="1">
      <alignment vertical="center"/>
    </xf>
    <xf numFmtId="164" fontId="3" fillId="0" borderId="3" xfId="1" applyFont="1" applyFill="1" applyBorder="1" applyAlignment="1">
      <alignment vertical="center"/>
    </xf>
    <xf numFmtId="164" fontId="2" fillId="0" borderId="2" xfId="1" applyFont="1" applyBorder="1" applyAlignment="1">
      <alignment vertical="center"/>
    </xf>
    <xf numFmtId="164" fontId="2" fillId="0" borderId="2" xfId="1" applyFont="1" applyFill="1" applyBorder="1" applyAlignment="1">
      <alignment vertical="center"/>
    </xf>
    <xf numFmtId="164" fontId="2" fillId="0" borderId="0" xfId="1" applyFont="1" applyAlignment="1">
      <alignment horizontal="right"/>
    </xf>
    <xf numFmtId="164" fontId="2" fillId="0" borderId="0" xfId="1" applyFont="1" applyAlignment="1">
      <alignment horizontal="right" vertical="center"/>
    </xf>
    <xf numFmtId="164" fontId="2" fillId="0" borderId="0" xfId="1" applyFont="1" applyFill="1" applyAlignment="1">
      <alignment horizontal="right" vertical="center"/>
    </xf>
    <xf numFmtId="164" fontId="3" fillId="0" borderId="0" xfId="1" applyFont="1" applyBorder="1" applyAlignment="1">
      <alignment vertical="center"/>
    </xf>
    <xf numFmtId="164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2" fillId="0" borderId="4" xfId="1" applyFont="1" applyBorder="1" applyAlignment="1">
      <alignment vertical="center"/>
    </xf>
    <xf numFmtId="164" fontId="3" fillId="0" borderId="3" xfId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3" xfId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8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6">
    <cellStyle name="Comma" xfId="1" builtinId="3"/>
    <cellStyle name="Comma 2" xfId="5" xr:uid="{00000000-0005-0000-0000-000001000000}"/>
    <cellStyle name="Comma 3" xfId="4" xr:uid="{00000000-0005-0000-0000-000002000000}"/>
    <cellStyle name="Comma 4" xfId="2" xr:uid="{00000000-0005-0000-0000-000003000000}"/>
    <cellStyle name="Normal" xfId="0" builtinId="0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showWhiteSpace="0" zoomScaleNormal="100" zoomScaleSheetLayoutView="100" workbookViewId="0"/>
  </sheetViews>
  <sheetFormatPr defaultColWidth="9.21875" defaultRowHeight="15.6" x14ac:dyDescent="0.3"/>
  <cols>
    <col min="1" max="1" width="3.21875" style="1" customWidth="1"/>
    <col min="2" max="2" width="24.77734375" style="25" customWidth="1"/>
    <col min="3" max="3" width="16.44140625" style="6" customWidth="1"/>
    <col min="4" max="4" width="16.77734375" style="6" customWidth="1"/>
    <col min="5" max="5" width="14.21875" style="6" customWidth="1"/>
    <col min="6" max="6" width="15.44140625" style="6" customWidth="1"/>
    <col min="7" max="7" width="12.77734375" style="1" bestFit="1" customWidth="1"/>
    <col min="8" max="16384" width="9.21875" style="1"/>
  </cols>
  <sheetData>
    <row r="1" spans="1:6" x14ac:dyDescent="0.3">
      <c r="F1" s="46" t="s">
        <v>85</v>
      </c>
    </row>
    <row r="2" spans="1:6" x14ac:dyDescent="0.3">
      <c r="F2" s="24" t="s">
        <v>84</v>
      </c>
    </row>
    <row r="4" spans="1:6" ht="17.399999999999999" x14ac:dyDescent="0.3">
      <c r="A4" s="60" t="s">
        <v>0</v>
      </c>
      <c r="B4" s="60"/>
      <c r="C4" s="60"/>
      <c r="D4" s="60"/>
      <c r="E4" s="60"/>
      <c r="F4" s="60"/>
    </row>
    <row r="5" spans="1:6" ht="17.399999999999999" x14ac:dyDescent="0.3">
      <c r="A5" s="60" t="s">
        <v>94</v>
      </c>
      <c r="B5" s="60"/>
      <c r="C5" s="60"/>
      <c r="D5" s="60"/>
      <c r="E5" s="60"/>
      <c r="F5" s="60"/>
    </row>
    <row r="6" spans="1:6" ht="18" x14ac:dyDescent="0.35">
      <c r="A6" s="61" t="s">
        <v>97</v>
      </c>
      <c r="B6" s="61"/>
      <c r="C6" s="61"/>
      <c r="D6" s="61"/>
      <c r="E6" s="61"/>
      <c r="F6" s="61"/>
    </row>
    <row r="7" spans="1:6" s="2" customFormat="1" x14ac:dyDescent="0.3">
      <c r="C7" s="3"/>
      <c r="D7" s="3"/>
      <c r="E7" s="3"/>
      <c r="F7" s="3"/>
    </row>
    <row r="8" spans="1:6" s="2" customFormat="1" ht="12.75" customHeight="1" x14ac:dyDescent="0.3">
      <c r="C8" s="4" t="s">
        <v>1</v>
      </c>
      <c r="D8" s="4" t="s">
        <v>2</v>
      </c>
      <c r="E8" s="4" t="s">
        <v>3</v>
      </c>
      <c r="F8" s="4" t="s">
        <v>4</v>
      </c>
    </row>
    <row r="9" spans="1:6" x14ac:dyDescent="0.3">
      <c r="A9" s="5" t="s">
        <v>5</v>
      </c>
    </row>
    <row r="10" spans="1:6" ht="16.2" x14ac:dyDescent="0.35">
      <c r="B10" s="26" t="s">
        <v>6</v>
      </c>
    </row>
    <row r="11" spans="1:6" ht="17.25" customHeight="1" x14ac:dyDescent="0.3">
      <c r="A11" s="27"/>
      <c r="B11" s="28" t="s">
        <v>7</v>
      </c>
      <c r="C11" s="32">
        <f>+D11+E11+F11</f>
        <v>46353369.350000001</v>
      </c>
      <c r="D11" s="33">
        <v>38988833.710000001</v>
      </c>
      <c r="E11" s="33">
        <v>1708475.92</v>
      </c>
      <c r="F11" s="34">
        <v>5656059.7199999997</v>
      </c>
    </row>
    <row r="12" spans="1:6" x14ac:dyDescent="0.3">
      <c r="A12" s="27"/>
      <c r="B12" s="28" t="s">
        <v>8</v>
      </c>
      <c r="C12" s="32">
        <f>+D12+E12+F12</f>
        <v>945918.91000000015</v>
      </c>
      <c r="D12" s="33">
        <v>528200.21000000008</v>
      </c>
      <c r="E12" s="33">
        <v>410355.05000000005</v>
      </c>
      <c r="F12" s="32">
        <v>7363.65</v>
      </c>
    </row>
    <row r="13" spans="1:6" x14ac:dyDescent="0.3">
      <c r="A13" s="27"/>
      <c r="B13" s="28" t="s">
        <v>9</v>
      </c>
      <c r="C13" s="32">
        <f>+D13+E13+F13</f>
        <v>265345.41000000003</v>
      </c>
      <c r="D13" s="33">
        <v>265345.41000000003</v>
      </c>
      <c r="E13" s="33">
        <v>0</v>
      </c>
      <c r="F13" s="32">
        <v>0</v>
      </c>
    </row>
    <row r="14" spans="1:6" s="5" customFormat="1" ht="16.2" thickBot="1" x14ac:dyDescent="0.35">
      <c r="A14" s="29"/>
      <c r="B14" s="23" t="s">
        <v>10</v>
      </c>
      <c r="C14" s="35">
        <f>SUM(C11:C13)</f>
        <v>47564633.670000002</v>
      </c>
      <c r="D14" s="36">
        <f>SUM(D11:D13)</f>
        <v>39782379.329999998</v>
      </c>
      <c r="E14" s="36">
        <f>SUM(E11:E13)</f>
        <v>2118830.9699999997</v>
      </c>
      <c r="F14" s="35">
        <f>SUM(F11:F13)</f>
        <v>5663423.3700000001</v>
      </c>
    </row>
    <row r="15" spans="1:6" ht="16.2" x14ac:dyDescent="0.3">
      <c r="A15" s="27"/>
      <c r="B15" s="30" t="s">
        <v>11</v>
      </c>
      <c r="C15" s="37"/>
      <c r="D15" s="38"/>
      <c r="E15" s="38"/>
      <c r="F15" s="37"/>
    </row>
    <row r="16" spans="1:6" x14ac:dyDescent="0.3">
      <c r="A16" s="27"/>
      <c r="B16" s="28" t="s">
        <v>12</v>
      </c>
      <c r="C16" s="32">
        <f>+D16+E16+F16</f>
        <v>37074.910000000003</v>
      </c>
      <c r="D16" s="38">
        <v>37074.910000000003</v>
      </c>
      <c r="E16" s="38">
        <v>0</v>
      </c>
      <c r="F16" s="37">
        <v>0</v>
      </c>
    </row>
    <row r="17" spans="1:6" x14ac:dyDescent="0.3">
      <c r="A17" s="27"/>
      <c r="B17" s="28" t="s">
        <v>8</v>
      </c>
      <c r="C17" s="32">
        <f>+D17+E17+F17</f>
        <v>613635.81000000006</v>
      </c>
      <c r="D17" s="38">
        <v>504445.31</v>
      </c>
      <c r="E17" s="38">
        <v>0</v>
      </c>
      <c r="F17" s="34">
        <v>109190.5</v>
      </c>
    </row>
    <row r="18" spans="1:6" ht="31.2" x14ac:dyDescent="0.3">
      <c r="A18" s="27"/>
      <c r="B18" s="28" t="s">
        <v>13</v>
      </c>
      <c r="C18" s="32">
        <f>+D18+E18+F18</f>
        <v>530198389.29000002</v>
      </c>
      <c r="D18" s="38">
        <v>528664074.28000003</v>
      </c>
      <c r="E18" s="38">
        <v>1534315.0100000005</v>
      </c>
      <c r="F18" s="37">
        <v>0</v>
      </c>
    </row>
    <row r="19" spans="1:6" x14ac:dyDescent="0.3">
      <c r="A19" s="27"/>
      <c r="B19" s="28" t="s">
        <v>14</v>
      </c>
      <c r="C19" s="32">
        <f>+D19+E19+F19</f>
        <v>110000</v>
      </c>
      <c r="D19" s="38">
        <v>110000</v>
      </c>
      <c r="E19" s="38">
        <v>0</v>
      </c>
      <c r="F19" s="37">
        <v>0</v>
      </c>
    </row>
    <row r="20" spans="1:6" s="5" customFormat="1" ht="31.8" thickBot="1" x14ac:dyDescent="0.35">
      <c r="A20" s="29"/>
      <c r="B20" s="23" t="s">
        <v>15</v>
      </c>
      <c r="C20" s="35">
        <f>SUM(C16:C19)</f>
        <v>530959100.01000005</v>
      </c>
      <c r="D20" s="36">
        <f>SUM(D16:D19)</f>
        <v>529315594.50000006</v>
      </c>
      <c r="E20" s="36">
        <f>SUM(E16:E19)</f>
        <v>1534315.0100000005</v>
      </c>
      <c r="F20" s="35">
        <f>SUM(F16:F19)</f>
        <v>109190.5</v>
      </c>
    </row>
    <row r="21" spans="1:6" s="5" customFormat="1" ht="16.2" thickBot="1" x14ac:dyDescent="0.35">
      <c r="A21" s="29" t="s">
        <v>16</v>
      </c>
      <c r="B21" s="23"/>
      <c r="C21" s="39">
        <f>+C20+C14</f>
        <v>578523733.68000007</v>
      </c>
      <c r="D21" s="40">
        <f>+D20+D14</f>
        <v>569097973.83000004</v>
      </c>
      <c r="E21" s="40">
        <f>+E20+E14</f>
        <v>3653145.9800000004</v>
      </c>
      <c r="F21" s="39">
        <f>+F20+F14</f>
        <v>5772613.8700000001</v>
      </c>
    </row>
    <row r="22" spans="1:6" x14ac:dyDescent="0.3">
      <c r="A22" s="27"/>
      <c r="B22" s="28"/>
      <c r="C22" s="37"/>
      <c r="D22" s="38"/>
      <c r="E22" s="38"/>
      <c r="F22" s="37"/>
    </row>
    <row r="23" spans="1:6" x14ac:dyDescent="0.3">
      <c r="A23" s="29" t="s">
        <v>17</v>
      </c>
      <c r="B23" s="28"/>
      <c r="C23" s="37"/>
      <c r="D23" s="38"/>
      <c r="E23" s="38"/>
      <c r="F23" s="37"/>
    </row>
    <row r="24" spans="1:6" x14ac:dyDescent="0.3">
      <c r="A24" s="29" t="s">
        <v>18</v>
      </c>
      <c r="B24" s="28"/>
      <c r="C24" s="37"/>
      <c r="D24" s="38"/>
      <c r="E24" s="38"/>
      <c r="F24" s="37"/>
    </row>
    <row r="25" spans="1:6" ht="16.2" x14ac:dyDescent="0.3">
      <c r="A25" s="27"/>
      <c r="B25" s="30" t="s">
        <v>19</v>
      </c>
      <c r="C25" s="37"/>
      <c r="D25" s="38"/>
      <c r="E25" s="38"/>
      <c r="F25" s="37"/>
    </row>
    <row r="26" spans="1:6" x14ac:dyDescent="0.3">
      <c r="A26" s="27"/>
      <c r="B26" s="28" t="s">
        <v>20</v>
      </c>
      <c r="C26" s="32">
        <f t="shared" ref="C26:C31" si="0">+D26+E26+F26</f>
        <v>26244802.48</v>
      </c>
      <c r="D26" s="38">
        <v>26185206.93</v>
      </c>
      <c r="E26" s="38">
        <v>59595.55</v>
      </c>
      <c r="F26" s="37">
        <v>0</v>
      </c>
    </row>
    <row r="27" spans="1:6" x14ac:dyDescent="0.3">
      <c r="A27" s="27"/>
      <c r="B27" s="28" t="s">
        <v>21</v>
      </c>
      <c r="C27" s="32">
        <f t="shared" si="0"/>
        <v>4885538.29</v>
      </c>
      <c r="D27" s="38">
        <v>3327111.4299999997</v>
      </c>
      <c r="E27" s="38">
        <v>34611.040000000001</v>
      </c>
      <c r="F27" s="41">
        <v>1523815.82</v>
      </c>
    </row>
    <row r="28" spans="1:6" x14ac:dyDescent="0.3">
      <c r="A28" s="27"/>
      <c r="B28" s="28" t="s">
        <v>22</v>
      </c>
      <c r="C28" s="32">
        <f t="shared" si="0"/>
        <v>48108.93</v>
      </c>
      <c r="D28" s="38">
        <v>3632.37</v>
      </c>
      <c r="E28" s="38">
        <v>14626.22</v>
      </c>
      <c r="F28" s="41">
        <v>29850.34</v>
      </c>
    </row>
    <row r="29" spans="1:6" x14ac:dyDescent="0.3">
      <c r="A29" s="27"/>
      <c r="B29" s="28" t="s">
        <v>23</v>
      </c>
      <c r="C29" s="32">
        <f t="shared" si="0"/>
        <v>3929673.4000000004</v>
      </c>
      <c r="D29" s="38">
        <v>841.24</v>
      </c>
      <c r="E29" s="38">
        <v>0</v>
      </c>
      <c r="F29" s="41">
        <v>3928832.16</v>
      </c>
    </row>
    <row r="30" spans="1:6" ht="31.2" x14ac:dyDescent="0.3">
      <c r="A30" s="27"/>
      <c r="B30" s="28" t="s">
        <v>24</v>
      </c>
      <c r="C30" s="32">
        <f t="shared" si="0"/>
        <v>798750.06</v>
      </c>
      <c r="D30" s="38">
        <v>399375.03</v>
      </c>
      <c r="E30" s="38">
        <v>399375.03</v>
      </c>
      <c r="F30" s="32">
        <v>0</v>
      </c>
    </row>
    <row r="31" spans="1:6" x14ac:dyDescent="0.3">
      <c r="A31" s="27"/>
      <c r="B31" s="28" t="s">
        <v>25</v>
      </c>
      <c r="C31" s="32">
        <f t="shared" si="0"/>
        <v>1252794.47</v>
      </c>
      <c r="D31" s="38">
        <v>960945.56</v>
      </c>
      <c r="E31" s="38">
        <v>1733.36</v>
      </c>
      <c r="F31" s="41">
        <v>290115.55</v>
      </c>
    </row>
    <row r="32" spans="1:6" s="5" customFormat="1" ht="21" customHeight="1" thickBot="1" x14ac:dyDescent="0.35">
      <c r="A32" s="29"/>
      <c r="B32" s="23" t="s">
        <v>26</v>
      </c>
      <c r="C32" s="35">
        <f>SUM(C26:C31)</f>
        <v>37159667.630000003</v>
      </c>
      <c r="D32" s="36">
        <f>SUM(D26:D31)</f>
        <v>30877112.559999999</v>
      </c>
      <c r="E32" s="36">
        <f>SUM(E26:E31)</f>
        <v>509941.2</v>
      </c>
      <c r="F32" s="35">
        <f>SUM(F26:F31)</f>
        <v>5772613.8700000001</v>
      </c>
    </row>
    <row r="33" spans="1:6" ht="15.75" customHeight="1" x14ac:dyDescent="0.3">
      <c r="A33" s="27"/>
      <c r="B33" s="30" t="s">
        <v>27</v>
      </c>
      <c r="C33" s="37"/>
      <c r="D33" s="38"/>
      <c r="E33" s="38"/>
      <c r="F33" s="37"/>
    </row>
    <row r="34" spans="1:6" x14ac:dyDescent="0.3">
      <c r="A34" s="27"/>
      <c r="B34" s="28" t="s">
        <v>20</v>
      </c>
      <c r="C34" s="32">
        <f>+D34+E34+F34</f>
        <v>97590708.299999997</v>
      </c>
      <c r="D34" s="38">
        <v>97590708.299999997</v>
      </c>
      <c r="E34" s="38">
        <v>0</v>
      </c>
      <c r="F34" s="37">
        <v>0</v>
      </c>
    </row>
    <row r="35" spans="1:6" s="5" customFormat="1" ht="31.8" thickBot="1" x14ac:dyDescent="0.35">
      <c r="A35" s="29"/>
      <c r="B35" s="23" t="s">
        <v>28</v>
      </c>
      <c r="C35" s="35">
        <f>SUM(C34:C34)</f>
        <v>97590708.299999997</v>
      </c>
      <c r="D35" s="36">
        <f>SUM(D34:D34)</f>
        <v>97590708.299999997</v>
      </c>
      <c r="E35" s="36">
        <f>SUM(E34:E34)</f>
        <v>0</v>
      </c>
      <c r="F35" s="35">
        <f>SUM(F34:F34)</f>
        <v>0</v>
      </c>
    </row>
    <row r="36" spans="1:6" s="5" customFormat="1" ht="16.2" thickBot="1" x14ac:dyDescent="0.35">
      <c r="A36" s="29" t="s">
        <v>29</v>
      </c>
      <c r="B36" s="23"/>
      <c r="C36" s="39">
        <f>+C35+C32</f>
        <v>134750375.93000001</v>
      </c>
      <c r="D36" s="40">
        <f>+D35+D32</f>
        <v>128467820.86</v>
      </c>
      <c r="E36" s="40">
        <f>+E35+E32</f>
        <v>509941.2</v>
      </c>
      <c r="F36" s="39">
        <f>+F35+F32</f>
        <v>5772613.8700000001</v>
      </c>
    </row>
    <row r="37" spans="1:6" x14ac:dyDescent="0.3">
      <c r="A37" s="27"/>
      <c r="B37" s="28"/>
      <c r="D37" s="9"/>
      <c r="E37" s="9"/>
    </row>
    <row r="38" spans="1:6" x14ac:dyDescent="0.3">
      <c r="A38" s="29" t="s">
        <v>30</v>
      </c>
      <c r="B38" s="28"/>
      <c r="C38" s="7"/>
      <c r="D38" s="9"/>
      <c r="E38" s="9"/>
    </row>
    <row r="39" spans="1:6" x14ac:dyDescent="0.3">
      <c r="A39" s="27"/>
      <c r="B39" s="28" t="s">
        <v>31</v>
      </c>
      <c r="C39" s="42">
        <f>+D39+E39+F39</f>
        <v>443773357.75</v>
      </c>
      <c r="D39" s="43">
        <v>440630152.97000003</v>
      </c>
      <c r="E39" s="43">
        <v>3143204.78</v>
      </c>
      <c r="F39" s="42">
        <v>0</v>
      </c>
    </row>
    <row r="40" spans="1:6" s="5" customFormat="1" ht="30.75" customHeight="1" thickBot="1" x14ac:dyDescent="0.35">
      <c r="A40" s="62" t="s">
        <v>32</v>
      </c>
      <c r="B40" s="62"/>
      <c r="C40" s="44">
        <f>+C36+C39</f>
        <v>578523733.68000007</v>
      </c>
      <c r="D40" s="45">
        <f>+D36+D39</f>
        <v>569097973.83000004</v>
      </c>
      <c r="E40" s="45">
        <f>+E36+E39</f>
        <v>3653145.98</v>
      </c>
      <c r="F40" s="44">
        <f>+F36+F39</f>
        <v>5772613.8700000001</v>
      </c>
    </row>
  </sheetData>
  <sheetProtection algorithmName="SHA-512" hashValue="oapxqFhcmgOwpxCKlWTz3uILmWpdV/nt5rU7raKaT0BGDq4XnN1GeWxiheh4rBFYlGYVv3Hm+KcC/9XSaLxQQw==" saltValue="e67xCjt70WoxzRFeoOfYVQ==" spinCount="100000" sheet="1" objects="1" scenarios="1" selectLockedCells="1" selectUnlockedCells="1"/>
  <mergeCells count="4">
    <mergeCell ref="A4:F4"/>
    <mergeCell ref="A5:F5"/>
    <mergeCell ref="A6:F6"/>
    <mergeCell ref="A40:B40"/>
  </mergeCells>
  <printOptions horizontalCentered="1"/>
  <pageMargins left="1.4960629921259843" right="0.98425196850393704" top="0.98425196850393704" bottom="0.98425196850393704" header="0" footer="0"/>
  <pageSetup scale="84" orientation="portrait" horizontalDpi="4294967293" verticalDpi="36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zoomScaleNormal="100" zoomScaleSheetLayoutView="100" workbookViewId="0">
      <selection activeCell="B1" sqref="B1"/>
    </sheetView>
  </sheetViews>
  <sheetFormatPr defaultColWidth="9.21875" defaultRowHeight="15.6" x14ac:dyDescent="0.3"/>
  <cols>
    <col min="1" max="1" width="0.21875" style="1" customWidth="1"/>
    <col min="2" max="2" width="3.21875" style="1" customWidth="1"/>
    <col min="3" max="3" width="32" style="25" customWidth="1"/>
    <col min="4" max="4" width="18.21875" style="6" customWidth="1"/>
    <col min="5" max="5" width="19.21875" style="6" customWidth="1"/>
    <col min="6" max="6" width="15.77734375" style="6" customWidth="1"/>
    <col min="7" max="7" width="12.77734375" style="1" bestFit="1" customWidth="1"/>
    <col min="8" max="16384" width="9.21875" style="1"/>
  </cols>
  <sheetData>
    <row r="1" spans="1:6" x14ac:dyDescent="0.3">
      <c r="F1" s="46" t="s">
        <v>86</v>
      </c>
    </row>
    <row r="2" spans="1:6" x14ac:dyDescent="0.3">
      <c r="F2" s="24" t="s">
        <v>84</v>
      </c>
    </row>
    <row r="4" spans="1:6" ht="17.399999999999999" x14ac:dyDescent="0.3">
      <c r="A4" s="60" t="s">
        <v>0</v>
      </c>
      <c r="B4" s="60"/>
      <c r="C4" s="60"/>
      <c r="D4" s="60"/>
      <c r="E4" s="60"/>
      <c r="F4" s="60"/>
    </row>
    <row r="5" spans="1:6" ht="17.399999999999999" x14ac:dyDescent="0.3">
      <c r="A5" s="60" t="s">
        <v>93</v>
      </c>
      <c r="B5" s="60"/>
      <c r="C5" s="60"/>
      <c r="D5" s="60"/>
      <c r="E5" s="60"/>
      <c r="F5" s="60"/>
    </row>
    <row r="6" spans="1:6" ht="18" x14ac:dyDescent="0.35">
      <c r="A6" s="61" t="s">
        <v>100</v>
      </c>
      <c r="B6" s="61"/>
      <c r="C6" s="61"/>
      <c r="D6" s="61"/>
      <c r="E6" s="61"/>
      <c r="F6" s="61"/>
    </row>
    <row r="8" spans="1:6" x14ac:dyDescent="0.3">
      <c r="D8" s="12"/>
      <c r="E8" s="12"/>
      <c r="F8" s="12"/>
    </row>
    <row r="9" spans="1:6" ht="30.75" customHeight="1" x14ac:dyDescent="0.3">
      <c r="D9" s="13" t="s">
        <v>33</v>
      </c>
      <c r="E9" s="13" t="s">
        <v>34</v>
      </c>
      <c r="F9" s="13" t="s">
        <v>3</v>
      </c>
    </row>
    <row r="10" spans="1:6" ht="12.75" customHeight="1" x14ac:dyDescent="0.3">
      <c r="A10" s="5"/>
      <c r="B10" s="5" t="s">
        <v>35</v>
      </c>
    </row>
    <row r="11" spans="1:6" x14ac:dyDescent="0.3">
      <c r="C11" s="25" t="s">
        <v>36</v>
      </c>
      <c r="D11" s="32">
        <f t="shared" ref="D11:D15" si="0">+E11+F11</f>
        <v>9412202.2700000014</v>
      </c>
      <c r="E11" s="33">
        <v>6023988.1900000013</v>
      </c>
      <c r="F11" s="32">
        <v>3388214.08</v>
      </c>
    </row>
    <row r="12" spans="1:6" ht="31.2" x14ac:dyDescent="0.3">
      <c r="C12" s="25" t="s">
        <v>37</v>
      </c>
      <c r="D12" s="32">
        <f t="shared" si="0"/>
        <v>159268760</v>
      </c>
      <c r="E12" s="33">
        <v>159268760</v>
      </c>
      <c r="F12" s="32">
        <v>0</v>
      </c>
    </row>
    <row r="13" spans="1:6" x14ac:dyDescent="0.3">
      <c r="C13" s="25" t="s">
        <v>92</v>
      </c>
      <c r="D13" s="32">
        <f t="shared" si="0"/>
        <v>2035171.5</v>
      </c>
      <c r="E13" s="33">
        <v>2035171.5</v>
      </c>
      <c r="F13" s="32"/>
    </row>
    <row r="14" spans="1:6" x14ac:dyDescent="0.3">
      <c r="C14" s="25" t="s">
        <v>38</v>
      </c>
      <c r="D14" s="32">
        <f t="shared" si="0"/>
        <v>9288459.4600000009</v>
      </c>
      <c r="E14" s="33">
        <v>9287354.2300000004</v>
      </c>
      <c r="F14" s="32">
        <v>1105.23</v>
      </c>
    </row>
    <row r="15" spans="1:6" x14ac:dyDescent="0.3">
      <c r="C15" s="25" t="s">
        <v>39</v>
      </c>
      <c r="D15" s="32">
        <f t="shared" si="0"/>
        <v>613706.94999999995</v>
      </c>
      <c r="E15" s="33">
        <v>613706.94999999995</v>
      </c>
      <c r="F15" s="32">
        <v>0</v>
      </c>
    </row>
    <row r="16" spans="1:6" ht="16.2" thickBot="1" x14ac:dyDescent="0.35">
      <c r="A16" s="5"/>
      <c r="B16" s="5" t="s">
        <v>40</v>
      </c>
      <c r="C16" s="22"/>
      <c r="D16" s="35">
        <f>SUM(D11:D15)</f>
        <v>180618300.18000001</v>
      </c>
      <c r="E16" s="36">
        <f>SUM(E11:E15)</f>
        <v>177228980.86999997</v>
      </c>
      <c r="F16" s="35">
        <f>SUM(F11:F15)</f>
        <v>3389319.31</v>
      </c>
    </row>
    <row r="17" spans="1:6" ht="16.2" x14ac:dyDescent="0.35">
      <c r="B17" s="5" t="s">
        <v>41</v>
      </c>
      <c r="C17" s="26"/>
      <c r="D17" s="37"/>
      <c r="E17" s="38"/>
      <c r="F17" s="37"/>
    </row>
    <row r="18" spans="1:6" x14ac:dyDescent="0.3">
      <c r="C18" s="25" t="s">
        <v>42</v>
      </c>
      <c r="D18" s="32">
        <f>+E18+F18</f>
        <v>63128218.349999994</v>
      </c>
      <c r="E18" s="38">
        <v>62090538.349999994</v>
      </c>
      <c r="F18" s="37">
        <v>1037680</v>
      </c>
    </row>
    <row r="19" spans="1:6" ht="31.2" x14ac:dyDescent="0.3">
      <c r="C19" s="25" t="s">
        <v>43</v>
      </c>
      <c r="D19" s="32">
        <f>+E19+F19</f>
        <v>61082195.229999997</v>
      </c>
      <c r="E19" s="33">
        <v>59778101.649999999</v>
      </c>
      <c r="F19" s="32">
        <v>1304093.58</v>
      </c>
    </row>
    <row r="20" spans="1:6" x14ac:dyDescent="0.3">
      <c r="C20" s="25" t="s">
        <v>44</v>
      </c>
      <c r="D20" s="32">
        <f>+E20+F20</f>
        <v>2780982.9499999997</v>
      </c>
      <c r="E20" s="38">
        <v>2780761.9</v>
      </c>
      <c r="F20" s="37">
        <v>221.05</v>
      </c>
    </row>
    <row r="21" spans="1:6" x14ac:dyDescent="0.3">
      <c r="C21" s="25" t="s">
        <v>45</v>
      </c>
      <c r="D21" s="32">
        <f>+E21+F21</f>
        <v>26106012.5</v>
      </c>
      <c r="E21" s="33">
        <v>25722412.699999999</v>
      </c>
      <c r="F21" s="38">
        <v>383599.8</v>
      </c>
    </row>
    <row r="22" spans="1:6" ht="16.2" thickBot="1" x14ac:dyDescent="0.35">
      <c r="A22" s="5"/>
      <c r="B22" s="5" t="s">
        <v>46</v>
      </c>
      <c r="C22" s="22"/>
      <c r="D22" s="35">
        <f>SUM(D18:D21)</f>
        <v>153097409.02999997</v>
      </c>
      <c r="E22" s="36">
        <f>SUM(E18:E21)</f>
        <v>150371814.59999999</v>
      </c>
      <c r="F22" s="35">
        <f>SUM(F18:F21)</f>
        <v>2725594.4299999997</v>
      </c>
    </row>
    <row r="23" spans="1:6" ht="35.25" customHeight="1" x14ac:dyDescent="0.3">
      <c r="B23" s="65" t="s">
        <v>47</v>
      </c>
      <c r="C23" s="65"/>
      <c r="D23" s="47">
        <f>+D16-D22</f>
        <v>27520891.150000036</v>
      </c>
      <c r="E23" s="48">
        <f>+E16-E22</f>
        <v>26857166.269999981</v>
      </c>
      <c r="F23" s="47">
        <f>+F16-F22</f>
        <v>663724.88000000035</v>
      </c>
    </row>
    <row r="24" spans="1:6" x14ac:dyDescent="0.3">
      <c r="C24" s="25" t="s">
        <v>48</v>
      </c>
      <c r="D24" s="37"/>
      <c r="E24" s="38"/>
      <c r="F24" s="37"/>
    </row>
    <row r="25" spans="1:6" ht="31.2" x14ac:dyDescent="0.3">
      <c r="C25" s="25" t="s">
        <v>87</v>
      </c>
      <c r="D25" s="37">
        <v>0</v>
      </c>
      <c r="E25" s="38">
        <v>0</v>
      </c>
      <c r="F25" s="37">
        <v>0</v>
      </c>
    </row>
    <row r="26" spans="1:6" ht="31.2" x14ac:dyDescent="0.3">
      <c r="C26" s="25" t="s">
        <v>88</v>
      </c>
      <c r="D26" s="32">
        <f>+E26+F26</f>
        <v>-13473591.43</v>
      </c>
      <c r="E26" s="38">
        <v>-13473591.43</v>
      </c>
      <c r="F26" s="37">
        <v>0</v>
      </c>
    </row>
    <row r="27" spans="1:6" ht="16.2" thickBot="1" x14ac:dyDescent="0.35">
      <c r="B27" s="5" t="s">
        <v>49</v>
      </c>
      <c r="D27" s="35">
        <f>SUM(D23:D26)</f>
        <v>14047299.720000036</v>
      </c>
      <c r="E27" s="36">
        <f>SUM(E23:E26)</f>
        <v>13383574.839999981</v>
      </c>
      <c r="F27" s="35">
        <f>SUM(F23:F26)</f>
        <v>663724.88000000035</v>
      </c>
    </row>
    <row r="28" spans="1:6" x14ac:dyDescent="0.3">
      <c r="A28" s="5"/>
      <c r="B28" s="5"/>
      <c r="C28" s="22"/>
      <c r="D28" s="5"/>
      <c r="E28" s="5"/>
      <c r="F28" s="5"/>
    </row>
    <row r="29" spans="1:6" s="5" customFormat="1" x14ac:dyDescent="0.3">
      <c r="A29" s="1"/>
      <c r="B29" s="1"/>
      <c r="C29" s="25"/>
      <c r="D29" s="6"/>
      <c r="E29" s="6"/>
      <c r="F29" s="6"/>
    </row>
    <row r="33" spans="5:6" x14ac:dyDescent="0.3">
      <c r="E33" s="1"/>
      <c r="F33" s="14"/>
    </row>
    <row r="34" spans="5:6" x14ac:dyDescent="0.3">
      <c r="E34" s="1"/>
      <c r="F34" s="14"/>
    </row>
    <row r="35" spans="5:6" x14ac:dyDescent="0.3">
      <c r="E35" s="63"/>
      <c r="F35" s="63"/>
    </row>
    <row r="36" spans="5:6" x14ac:dyDescent="0.3">
      <c r="E36" s="64"/>
      <c r="F36" s="64"/>
    </row>
  </sheetData>
  <sheetProtection algorithmName="SHA-512" hashValue="qJEs+Vd7la5vQYrfswjSM9Xrx5TszSM+ltJBV2lu+nqQFQfM23eMSWaalMqChNRMX4H2MJnsAOT+alQismOB6w==" saltValue="b824F7S63mQETZ/UUr1SUg==" spinCount="100000" sheet="1" objects="1" scenarios="1" selectLockedCells="1" selectUnlockedCells="1"/>
  <mergeCells count="6">
    <mergeCell ref="A4:F4"/>
    <mergeCell ref="A5:F5"/>
    <mergeCell ref="A6:F6"/>
    <mergeCell ref="E35:F35"/>
    <mergeCell ref="E36:F36"/>
    <mergeCell ref="B23:C23"/>
  </mergeCells>
  <printOptions horizontalCentered="1"/>
  <pageMargins left="1.4960629921259843" right="0.98425196850393704" top="0.98425196850393704" bottom="0.98425196850393704" header="0.31496062992125984" footer="0.31496062992125984"/>
  <pageSetup scale="85" orientation="portrait" horizontalDpi="4294967293" verticalDpi="36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zoomScaleNormal="100" zoomScaleSheetLayoutView="100" workbookViewId="0"/>
  </sheetViews>
  <sheetFormatPr defaultColWidth="9.21875" defaultRowHeight="15.6" x14ac:dyDescent="0.3"/>
  <cols>
    <col min="1" max="1" width="3.21875" style="1" customWidth="1"/>
    <col min="2" max="2" width="28" style="1" customWidth="1"/>
    <col min="3" max="3" width="17.44140625" style="6" customWidth="1"/>
    <col min="4" max="4" width="16.44140625" style="6" customWidth="1"/>
    <col min="5" max="5" width="14.21875" style="6" customWidth="1"/>
    <col min="6" max="6" width="17.5546875" style="15" customWidth="1"/>
    <col min="7" max="16384" width="9.21875" style="1"/>
  </cols>
  <sheetData>
    <row r="1" spans="1:6" x14ac:dyDescent="0.3">
      <c r="E1" s="46" t="s">
        <v>89</v>
      </c>
    </row>
    <row r="2" spans="1:6" x14ac:dyDescent="0.3">
      <c r="E2" s="24" t="s">
        <v>84</v>
      </c>
    </row>
    <row r="4" spans="1:6" ht="17.399999999999999" x14ac:dyDescent="0.3">
      <c r="A4" s="60" t="s">
        <v>0</v>
      </c>
      <c r="B4" s="60"/>
      <c r="C4" s="60"/>
      <c r="D4" s="60"/>
      <c r="E4" s="60"/>
    </row>
    <row r="5" spans="1:6" ht="17.399999999999999" x14ac:dyDescent="0.3">
      <c r="A5" s="60" t="s">
        <v>50</v>
      </c>
      <c r="B5" s="60"/>
      <c r="C5" s="60"/>
      <c r="D5" s="60"/>
      <c r="E5" s="60"/>
    </row>
    <row r="6" spans="1:6" ht="18" x14ac:dyDescent="0.35">
      <c r="A6" s="61" t="s">
        <v>100</v>
      </c>
      <c r="B6" s="61"/>
      <c r="C6" s="61"/>
      <c r="D6" s="61"/>
      <c r="E6" s="61"/>
    </row>
    <row r="7" spans="1:6" x14ac:dyDescent="0.3">
      <c r="A7" s="16"/>
      <c r="B7" s="16"/>
      <c r="C7" s="16"/>
      <c r="D7" s="16"/>
      <c r="E7" s="16"/>
    </row>
    <row r="8" spans="1:6" x14ac:dyDescent="0.3">
      <c r="C8" s="17"/>
      <c r="D8" s="17"/>
      <c r="E8" s="17"/>
    </row>
    <row r="9" spans="1:6" ht="30" customHeight="1" x14ac:dyDescent="0.3">
      <c r="C9" s="13" t="s">
        <v>33</v>
      </c>
      <c r="D9" s="3" t="s">
        <v>34</v>
      </c>
      <c r="E9" s="13" t="s">
        <v>3</v>
      </c>
    </row>
    <row r="10" spans="1:6" x14ac:dyDescent="0.3">
      <c r="A10" s="5" t="s">
        <v>95</v>
      </c>
      <c r="C10" s="7">
        <f>+D10+E10</f>
        <v>242178313.16999999</v>
      </c>
      <c r="D10" s="7">
        <v>239739822.69</v>
      </c>
      <c r="E10" s="7">
        <v>2438490.48</v>
      </c>
    </row>
    <row r="11" spans="1:6" x14ac:dyDescent="0.3">
      <c r="A11" s="1" t="s">
        <v>51</v>
      </c>
      <c r="C11" s="7"/>
      <c r="D11" s="7"/>
      <c r="E11" s="7"/>
    </row>
    <row r="12" spans="1:6" x14ac:dyDescent="0.3">
      <c r="B12" s="1" t="s">
        <v>52</v>
      </c>
      <c r="C12" s="11">
        <f>+D12+E12</f>
        <v>794232.06</v>
      </c>
      <c r="D12" s="11">
        <v>794232.06</v>
      </c>
      <c r="E12" s="11">
        <v>0</v>
      </c>
    </row>
    <row r="13" spans="1:6" s="5" customFormat="1" x14ac:dyDescent="0.3">
      <c r="A13" s="5" t="s">
        <v>53</v>
      </c>
      <c r="C13" s="18">
        <f>SUM(C10:C12)</f>
        <v>242972545.22999999</v>
      </c>
      <c r="D13" s="18">
        <f>SUM(D10:D12)</f>
        <v>240534054.75</v>
      </c>
      <c r="E13" s="18">
        <f>SUM(E10:E12)</f>
        <v>2438490.48</v>
      </c>
      <c r="F13" s="16"/>
    </row>
    <row r="14" spans="1:6" ht="32.25" customHeight="1" x14ac:dyDescent="0.3">
      <c r="A14" s="66" t="s">
        <v>54</v>
      </c>
      <c r="B14" s="66"/>
    </row>
    <row r="15" spans="1:6" s="52" customFormat="1" ht="53.25" customHeight="1" x14ac:dyDescent="0.3">
      <c r="A15" s="67" t="s">
        <v>55</v>
      </c>
      <c r="B15" s="67"/>
      <c r="C15" s="49">
        <f>+D15+E15</f>
        <v>186753512.79999998</v>
      </c>
      <c r="D15" s="50">
        <v>186712523.38</v>
      </c>
      <c r="E15" s="50">
        <v>40989.42</v>
      </c>
      <c r="F15" s="51"/>
    </row>
    <row r="16" spans="1:6" x14ac:dyDescent="0.3">
      <c r="A16" s="1" t="s">
        <v>56</v>
      </c>
      <c r="C16" s="7">
        <f>+D16+E16</f>
        <v>14047299.720000001</v>
      </c>
      <c r="D16" s="8">
        <v>13383574.84</v>
      </c>
      <c r="E16" s="8">
        <v>663724.88</v>
      </c>
    </row>
    <row r="17" spans="1:9" s="52" customFormat="1" ht="31.5" customHeight="1" x14ac:dyDescent="0.3">
      <c r="A17" s="68" t="s">
        <v>57</v>
      </c>
      <c r="B17" s="68"/>
      <c r="C17" s="53">
        <f>+C16+C15</f>
        <v>200800812.51999998</v>
      </c>
      <c r="D17" s="53">
        <f>+D16+D15</f>
        <v>200096098.22</v>
      </c>
      <c r="E17" s="53">
        <f>+E16+E15</f>
        <v>704714.3</v>
      </c>
      <c r="F17" s="51"/>
    </row>
    <row r="18" spans="1:9" s="5" customFormat="1" ht="16.2" thickBot="1" x14ac:dyDescent="0.35">
      <c r="A18" s="5" t="s">
        <v>96</v>
      </c>
      <c r="C18" s="10">
        <f>C13+C17</f>
        <v>443773357.75</v>
      </c>
      <c r="D18" s="10">
        <f>D13+D17</f>
        <v>440630152.97000003</v>
      </c>
      <c r="E18" s="10">
        <f>E13+E17</f>
        <v>3143204.7800000003</v>
      </c>
      <c r="F18" s="16"/>
    </row>
    <row r="25" spans="1:9" x14ac:dyDescent="0.3">
      <c r="F25" s="14"/>
      <c r="G25" s="6"/>
      <c r="H25" s="14"/>
      <c r="I25" s="6"/>
    </row>
    <row r="26" spans="1:9" x14ac:dyDescent="0.3">
      <c r="E26" s="19"/>
      <c r="F26" s="14"/>
      <c r="G26" s="6"/>
      <c r="H26" s="14"/>
      <c r="I26" s="6"/>
    </row>
    <row r="27" spans="1:9" x14ac:dyDescent="0.3">
      <c r="E27" s="63"/>
      <c r="F27" s="63"/>
      <c r="G27" s="63"/>
      <c r="H27" s="63"/>
      <c r="I27" s="6"/>
    </row>
    <row r="28" spans="1:9" x14ac:dyDescent="0.3">
      <c r="E28" s="64"/>
      <c r="F28" s="64"/>
      <c r="G28" s="64"/>
      <c r="H28" s="64"/>
      <c r="I28" s="6"/>
    </row>
  </sheetData>
  <sheetProtection algorithmName="SHA-512" hashValue="yGbDF2Oxvh+z21Nb3lKn5/oXKnOCxH38kcqKVKN4LuolOYinrArJPTBxUk11pkiFxjmSSqEo1jGnguIgnGxc0g==" saltValue="e3tB8fQc4tuiQquu0IGcrw==" spinCount="100000" sheet="1" objects="1" scenarios="1" selectLockedCells="1" selectUnlockedCells="1"/>
  <mergeCells count="8">
    <mergeCell ref="E27:H27"/>
    <mergeCell ref="E28:H28"/>
    <mergeCell ref="A4:E4"/>
    <mergeCell ref="A5:E5"/>
    <mergeCell ref="A6:E6"/>
    <mergeCell ref="A14:B14"/>
    <mergeCell ref="A15:B15"/>
    <mergeCell ref="A17:B17"/>
  </mergeCells>
  <printOptions horizontalCentered="1"/>
  <pageMargins left="1.4960629921259843" right="0.98425196850393704" top="0.98425196850393704" bottom="0.98425196850393704" header="0.31496062992125984" footer="0.31496062992125984"/>
  <pageSetup scale="96" orientation="portrait" horizontalDpi="4294967293" verticalDpi="360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8"/>
  <sheetViews>
    <sheetView zoomScaleNormal="100" zoomScaleSheetLayoutView="100" workbookViewId="0"/>
  </sheetViews>
  <sheetFormatPr defaultColWidth="9.21875" defaultRowHeight="15.6" x14ac:dyDescent="0.3"/>
  <cols>
    <col min="1" max="1" width="34.88671875" style="25" customWidth="1"/>
    <col min="2" max="2" width="17.5546875" style="1" customWidth="1"/>
    <col min="3" max="3" width="17.77734375" style="1" customWidth="1"/>
    <col min="4" max="4" width="14.21875" style="1" customWidth="1"/>
    <col min="5" max="5" width="16.21875" style="1" customWidth="1"/>
    <col min="6" max="16384" width="9.21875" style="1"/>
  </cols>
  <sheetData>
    <row r="1" spans="1:5" x14ac:dyDescent="0.3">
      <c r="E1" s="58" t="s">
        <v>90</v>
      </c>
    </row>
    <row r="2" spans="1:5" x14ac:dyDescent="0.3">
      <c r="E2" s="31" t="s">
        <v>84</v>
      </c>
    </row>
    <row r="4" spans="1:5" ht="15" customHeight="1" x14ac:dyDescent="0.3">
      <c r="A4" s="60" t="s">
        <v>0</v>
      </c>
      <c r="B4" s="60"/>
      <c r="C4" s="60"/>
      <c r="D4" s="60"/>
      <c r="E4" s="60"/>
    </row>
    <row r="5" spans="1:5" ht="17.399999999999999" x14ac:dyDescent="0.3">
      <c r="A5" s="60" t="s">
        <v>58</v>
      </c>
      <c r="B5" s="60"/>
      <c r="C5" s="60"/>
      <c r="D5" s="60"/>
      <c r="E5" s="60"/>
    </row>
    <row r="6" spans="1:5" ht="18" x14ac:dyDescent="0.35">
      <c r="A6" s="61" t="s">
        <v>100</v>
      </c>
      <c r="B6" s="61"/>
      <c r="C6" s="61"/>
      <c r="D6" s="61"/>
      <c r="E6" s="61"/>
    </row>
    <row r="7" spans="1:5" x14ac:dyDescent="0.3">
      <c r="A7" s="69"/>
      <c r="B7" s="69"/>
      <c r="C7" s="69"/>
      <c r="D7" s="69"/>
      <c r="E7" s="69"/>
    </row>
    <row r="8" spans="1:5" ht="31.2" x14ac:dyDescent="0.3">
      <c r="B8" s="3" t="s">
        <v>33</v>
      </c>
      <c r="C8" s="3" t="s">
        <v>34</v>
      </c>
      <c r="D8" s="3" t="s">
        <v>3</v>
      </c>
      <c r="E8" s="3" t="s">
        <v>59</v>
      </c>
    </row>
    <row r="9" spans="1:5" ht="31.2" x14ac:dyDescent="0.3">
      <c r="A9" s="22" t="s">
        <v>60</v>
      </c>
      <c r="B9" s="20"/>
      <c r="C9" s="20"/>
      <c r="D9" s="20"/>
      <c r="E9" s="20"/>
    </row>
    <row r="10" spans="1:5" x14ac:dyDescent="0.3">
      <c r="A10" s="22" t="s">
        <v>61</v>
      </c>
      <c r="B10" s="20"/>
      <c r="C10" s="20"/>
      <c r="D10" s="20"/>
      <c r="E10" s="20"/>
    </row>
    <row r="11" spans="1:5" x14ac:dyDescent="0.3">
      <c r="A11" s="25" t="s">
        <v>62</v>
      </c>
      <c r="B11" s="21">
        <f>+C11+D11+E11</f>
        <v>9412202.2699999996</v>
      </c>
      <c r="C11" s="21">
        <v>6023988.1900000004</v>
      </c>
      <c r="D11" s="21">
        <v>3388214.08</v>
      </c>
      <c r="E11" s="21"/>
    </row>
    <row r="12" spans="1:5" s="52" customFormat="1" ht="31.2" x14ac:dyDescent="0.3">
      <c r="A12" s="59" t="s">
        <v>98</v>
      </c>
      <c r="B12" s="38">
        <f>+C12+D12+E12</f>
        <v>161303931.5</v>
      </c>
      <c r="C12" s="38">
        <v>161303931.5</v>
      </c>
      <c r="D12" s="38"/>
      <c r="E12" s="38"/>
    </row>
    <row r="13" spans="1:5" s="52" customFormat="1" ht="31.2" x14ac:dyDescent="0.3">
      <c r="A13" s="59" t="s">
        <v>99</v>
      </c>
      <c r="B13" s="38">
        <f>+C13+D13+E13</f>
        <v>9266640.6799999997</v>
      </c>
      <c r="C13" s="38">
        <v>9266640.6799999997</v>
      </c>
      <c r="D13" s="38"/>
      <c r="E13" s="38"/>
    </row>
    <row r="14" spans="1:5" s="52" customFormat="1" x14ac:dyDescent="0.3">
      <c r="A14" s="2" t="s">
        <v>63</v>
      </c>
      <c r="B14" s="38">
        <f>+C14+D14+E14</f>
        <v>21818.78</v>
      </c>
      <c r="C14" s="38">
        <v>20713.55</v>
      </c>
      <c r="D14" s="38">
        <v>1105.23</v>
      </c>
      <c r="E14" s="38"/>
    </row>
    <row r="15" spans="1:5" s="52" customFormat="1" x14ac:dyDescent="0.3">
      <c r="A15" s="2" t="s">
        <v>64</v>
      </c>
      <c r="B15" s="54">
        <f>+C15+D15+E15</f>
        <v>14665793.27</v>
      </c>
      <c r="C15" s="54">
        <v>613706.94999999995</v>
      </c>
      <c r="D15" s="54">
        <v>0</v>
      </c>
      <c r="E15" s="54">
        <v>14052086.32</v>
      </c>
    </row>
    <row r="16" spans="1:5" s="56" customFormat="1" ht="16.2" thickBot="1" x14ac:dyDescent="0.35">
      <c r="A16" s="55" t="s">
        <v>65</v>
      </c>
      <c r="B16" s="40">
        <f>SUM(B11:B15)</f>
        <v>194670386.50000003</v>
      </c>
      <c r="C16" s="40">
        <f>SUM(C11:C15)</f>
        <v>177228980.87</v>
      </c>
      <c r="D16" s="40">
        <f>SUM(D11:D15)</f>
        <v>3389319.31</v>
      </c>
      <c r="E16" s="40">
        <f>SUM(E11:E15)</f>
        <v>14052086.32</v>
      </c>
    </row>
    <row r="17" spans="1:5" s="56" customFormat="1" x14ac:dyDescent="0.3">
      <c r="A17" s="55" t="s">
        <v>66</v>
      </c>
      <c r="B17" s="48"/>
      <c r="C17" s="48"/>
      <c r="D17" s="48"/>
      <c r="E17" s="48"/>
    </row>
    <row r="18" spans="1:5" s="52" customFormat="1" x14ac:dyDescent="0.3">
      <c r="A18" s="2" t="s">
        <v>67</v>
      </c>
      <c r="B18" s="38">
        <f>+C18+D18+E18</f>
        <v>70189117.600000009</v>
      </c>
      <c r="C18" s="38">
        <v>68844755.700000003</v>
      </c>
      <c r="D18" s="38">
        <v>1344361.9</v>
      </c>
      <c r="E18" s="38"/>
    </row>
    <row r="19" spans="1:5" s="52" customFormat="1" ht="31.2" x14ac:dyDescent="0.3">
      <c r="A19" s="2" t="s">
        <v>68</v>
      </c>
      <c r="B19" s="38">
        <f>+C19+D19+E19</f>
        <v>4939179.42</v>
      </c>
      <c r="C19" s="38">
        <v>4939179.42</v>
      </c>
      <c r="D19" s="38"/>
      <c r="E19" s="38"/>
    </row>
    <row r="20" spans="1:5" s="52" customFormat="1" x14ac:dyDescent="0.3">
      <c r="A20" s="2" t="s">
        <v>69</v>
      </c>
      <c r="B20" s="38">
        <f>+C20+D20+E20</f>
        <v>58276597.880000003</v>
      </c>
      <c r="C20" s="38">
        <v>57238917.880000003</v>
      </c>
      <c r="D20" s="38">
        <v>1037680</v>
      </c>
      <c r="E20" s="38"/>
    </row>
    <row r="21" spans="1:5" s="52" customFormat="1" x14ac:dyDescent="0.3">
      <c r="A21" s="2" t="s">
        <v>70</v>
      </c>
      <c r="B21" s="38">
        <f>+C21+D21+E21</f>
        <v>2200566.9499999997</v>
      </c>
      <c r="C21" s="38">
        <v>2200345.9</v>
      </c>
      <c r="D21" s="38">
        <v>221.05</v>
      </c>
      <c r="E21" s="38"/>
    </row>
    <row r="22" spans="1:5" s="52" customFormat="1" x14ac:dyDescent="0.3">
      <c r="A22" s="2" t="s">
        <v>71</v>
      </c>
      <c r="B22" s="54">
        <f>+C22+D22+E22</f>
        <v>13101428.449999999</v>
      </c>
      <c r="C22" s="54">
        <v>580416</v>
      </c>
      <c r="D22" s="54">
        <v>0</v>
      </c>
      <c r="E22" s="54">
        <v>12521012.449999999</v>
      </c>
    </row>
    <row r="23" spans="1:5" s="56" customFormat="1" x14ac:dyDescent="0.3">
      <c r="A23" s="55" t="s">
        <v>72</v>
      </c>
      <c r="B23" s="57">
        <f>SUM(B18:B22)</f>
        <v>148706890.29999998</v>
      </c>
      <c r="C23" s="57">
        <f>SUM(C18:C22)</f>
        <v>133803614.90000001</v>
      </c>
      <c r="D23" s="57">
        <f>SUM(D18:D22)</f>
        <v>2382262.9499999997</v>
      </c>
      <c r="E23" s="57">
        <f>SUM(E18:E22)</f>
        <v>12521012.449999999</v>
      </c>
    </row>
    <row r="24" spans="1:5" s="56" customFormat="1" ht="31.8" thickBot="1" x14ac:dyDescent="0.35">
      <c r="A24" s="55" t="s">
        <v>73</v>
      </c>
      <c r="B24" s="40">
        <f>+B16-B23</f>
        <v>45963496.200000048</v>
      </c>
      <c r="C24" s="40">
        <f>+C16-C23</f>
        <v>43425365.969999999</v>
      </c>
      <c r="D24" s="40">
        <f>+D16-D23</f>
        <v>1007056.3600000003</v>
      </c>
      <c r="E24" s="40">
        <f>+E16-E23</f>
        <v>1531073.870000001</v>
      </c>
    </row>
    <row r="25" spans="1:5" s="56" customFormat="1" ht="31.2" x14ac:dyDescent="0.3">
      <c r="A25" s="55" t="s">
        <v>74</v>
      </c>
      <c r="B25" s="48"/>
      <c r="C25" s="48"/>
      <c r="D25" s="48"/>
      <c r="E25" s="48"/>
    </row>
    <row r="26" spans="1:5" s="56" customFormat="1" x14ac:dyDescent="0.3">
      <c r="A26" s="55" t="s">
        <v>75</v>
      </c>
      <c r="B26" s="48">
        <v>0</v>
      </c>
      <c r="C26" s="48">
        <v>0</v>
      </c>
      <c r="D26" s="48">
        <v>0</v>
      </c>
      <c r="E26" s="48">
        <v>0</v>
      </c>
    </row>
    <row r="27" spans="1:5" s="56" customFormat="1" x14ac:dyDescent="0.3">
      <c r="A27" s="55" t="s">
        <v>66</v>
      </c>
      <c r="B27" s="48"/>
      <c r="C27" s="48"/>
      <c r="D27" s="48"/>
      <c r="E27" s="48"/>
    </row>
    <row r="28" spans="1:5" s="52" customFormat="1" ht="31.2" x14ac:dyDescent="0.3">
      <c r="A28" s="59" t="s">
        <v>91</v>
      </c>
      <c r="B28" s="54">
        <f>+C28+D28+E28</f>
        <v>107688421.78</v>
      </c>
      <c r="C28" s="54">
        <v>107688421.78</v>
      </c>
      <c r="D28" s="54">
        <v>0</v>
      </c>
      <c r="E28" s="54">
        <v>0</v>
      </c>
    </row>
    <row r="29" spans="1:5" s="56" customFormat="1" ht="31.8" thickBot="1" x14ac:dyDescent="0.35">
      <c r="A29" s="55" t="s">
        <v>76</v>
      </c>
      <c r="B29" s="40">
        <f>+B26-B28</f>
        <v>-107688421.78</v>
      </c>
      <c r="C29" s="40">
        <f>+C26-C28</f>
        <v>-107688421.78</v>
      </c>
      <c r="D29" s="40">
        <f>+D26-D28</f>
        <v>0</v>
      </c>
      <c r="E29" s="40">
        <f>+E26-E28</f>
        <v>0</v>
      </c>
    </row>
    <row r="30" spans="1:5" s="56" customFormat="1" ht="31.2" x14ac:dyDescent="0.3">
      <c r="A30" s="55" t="s">
        <v>77</v>
      </c>
      <c r="B30" s="48"/>
      <c r="C30" s="48"/>
      <c r="D30" s="48"/>
      <c r="E30" s="48"/>
    </row>
    <row r="31" spans="1:5" s="56" customFormat="1" x14ac:dyDescent="0.3">
      <c r="A31" s="55" t="s">
        <v>61</v>
      </c>
      <c r="B31" s="48"/>
      <c r="C31" s="48"/>
      <c r="D31" s="48"/>
      <c r="E31" s="48"/>
    </row>
    <row r="32" spans="1:5" s="52" customFormat="1" x14ac:dyDescent="0.3">
      <c r="A32" s="2" t="s">
        <v>78</v>
      </c>
      <c r="B32" s="54">
        <f>+C32+D32+E32</f>
        <v>82886235.75</v>
      </c>
      <c r="C32" s="54">
        <v>82886235.75</v>
      </c>
      <c r="D32" s="54">
        <v>0</v>
      </c>
      <c r="E32" s="54">
        <v>0</v>
      </c>
    </row>
    <row r="33" spans="1:5" s="56" customFormat="1" x14ac:dyDescent="0.3">
      <c r="A33" s="55" t="s">
        <v>66</v>
      </c>
      <c r="B33" s="48"/>
      <c r="C33" s="48"/>
      <c r="D33" s="48"/>
      <c r="E33" s="48"/>
    </row>
    <row r="34" spans="1:5" s="52" customFormat="1" x14ac:dyDescent="0.3">
      <c r="A34" s="2" t="s">
        <v>79</v>
      </c>
      <c r="B34" s="54">
        <f>+C34+D34+E34</f>
        <v>4968896.24</v>
      </c>
      <c r="C34" s="54">
        <v>4968896.24</v>
      </c>
      <c r="D34" s="54">
        <v>0</v>
      </c>
      <c r="E34" s="54">
        <v>0</v>
      </c>
    </row>
    <row r="35" spans="1:5" s="56" customFormat="1" ht="31.8" thickBot="1" x14ac:dyDescent="0.35">
      <c r="A35" s="55" t="s">
        <v>80</v>
      </c>
      <c r="B35" s="40">
        <f>+B32-B34</f>
        <v>77917339.510000005</v>
      </c>
      <c r="C35" s="40">
        <f>+C32-C34</f>
        <v>77917339.510000005</v>
      </c>
      <c r="D35" s="40">
        <f>+D32-D34</f>
        <v>0</v>
      </c>
      <c r="E35" s="40">
        <f>+E32-E34</f>
        <v>0</v>
      </c>
    </row>
    <row r="36" spans="1:5" s="56" customFormat="1" ht="31.2" x14ac:dyDescent="0.3">
      <c r="A36" s="55" t="s">
        <v>81</v>
      </c>
      <c r="B36" s="48">
        <f>+B24+B29+B35</f>
        <v>16192413.930000052</v>
      </c>
      <c r="C36" s="48">
        <f>+C24+C29+C35</f>
        <v>13654283.700000003</v>
      </c>
      <c r="D36" s="48">
        <f>+D24+D29+D35</f>
        <v>1007056.3600000003</v>
      </c>
      <c r="E36" s="48">
        <f>+E24+E29+E35</f>
        <v>1531073.870000001</v>
      </c>
    </row>
    <row r="37" spans="1:5" s="52" customFormat="1" ht="31.2" x14ac:dyDescent="0.3">
      <c r="A37" s="55" t="s">
        <v>82</v>
      </c>
      <c r="B37" s="57">
        <f>+C37+D37+E37</f>
        <v>30160955.419999976</v>
      </c>
      <c r="C37" s="54">
        <v>25334550.009999976</v>
      </c>
      <c r="D37" s="54">
        <v>701419.56</v>
      </c>
      <c r="E37" s="54">
        <v>4124985.8500000015</v>
      </c>
    </row>
    <row r="38" spans="1:5" s="52" customFormat="1" ht="21" customHeight="1" thickBot="1" x14ac:dyDescent="0.35">
      <c r="A38" s="55" t="s">
        <v>83</v>
      </c>
      <c r="B38" s="40">
        <f>SUM(B36:B37)</f>
        <v>46353369.350000024</v>
      </c>
      <c r="C38" s="40">
        <f>SUM(C36:C37)</f>
        <v>38988833.709999979</v>
      </c>
      <c r="D38" s="40">
        <f>SUM(D36:D37)</f>
        <v>1708475.9200000004</v>
      </c>
      <c r="E38" s="40">
        <f>SUM(E36:E37)</f>
        <v>5656059.7200000025</v>
      </c>
    </row>
  </sheetData>
  <sheetProtection algorithmName="SHA-512" hashValue="RyWLCyb6qa3ztKgwQqX6AVSbciKTpDY4Y31gjzZA/Zzzl8N8UHCgjX5/sQl6Dxg1YyyJJYEFtrKYVtMDtCjpvw==" saltValue="hn2VI/dkWJ1bRZoQOlYkxg==" spinCount="100000" sheet="1" objects="1" scenarios="1" selectLockedCells="1" selectUnlockedCells="1"/>
  <mergeCells count="4">
    <mergeCell ref="A4:E4"/>
    <mergeCell ref="A5:E5"/>
    <mergeCell ref="A6:E6"/>
    <mergeCell ref="A7:E7"/>
  </mergeCells>
  <printOptions horizontalCentered="1"/>
  <pageMargins left="1.4960629921259843" right="0.98425196850393704" top="0.98425196850393704" bottom="0.98425196850393704" header="0.31496062992125984" footer="0.31496062992125984"/>
  <pageSetup scale="76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ANNEX A.1</vt:lpstr>
      <vt:lpstr>ANNEX A.2</vt:lpstr>
      <vt:lpstr>ANNEX A.3</vt:lpstr>
      <vt:lpstr>ANNEX A.4</vt:lpstr>
      <vt:lpstr>'ANNEX A.2'!OLE_LINK15</vt:lpstr>
      <vt:lpstr>'ANNEX A.1'!Print_Area</vt:lpstr>
      <vt:lpstr>'ANNEX A.2'!Print_Area</vt:lpstr>
      <vt:lpstr>'ANNEX A.3'!Print_Area</vt:lpstr>
      <vt:lpstr>'ANNEX A.4'!Print_Area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A.1 - A.4</dc:title>
  <dc:creator>COA - Municipality of Mapandan, Pangasinan</dc:creator>
  <cp:lastModifiedBy>Ben A. Lazo, Jr.</cp:lastModifiedBy>
  <cp:lastPrinted>2023-07-12T05:29:30Z</cp:lastPrinted>
  <dcterms:created xsi:type="dcterms:W3CDTF">2021-04-27T09:08:19Z</dcterms:created>
  <dcterms:modified xsi:type="dcterms:W3CDTF">2023-07-12T05:29:53Z</dcterms:modified>
</cp:coreProperties>
</file>