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6.10\ito\Files WADAS\AARS\Evy\2016\Region-1\Mapandan_Pangasinan_aar2016\Final\"/>
    </mc:Choice>
  </mc:AlternateContent>
  <bookViews>
    <workbookView xWindow="600" yWindow="528" windowWidth="14652" windowHeight="7620"/>
  </bookViews>
  <sheets>
    <sheet name="Condensed Financial Position" sheetId="6" r:id="rId1"/>
    <sheet name="Condensed Financial Performance" sheetId="8" r:id="rId2"/>
    <sheet name="Condensed Cash Flow" sheetId="12" r:id="rId3"/>
    <sheet name="Schedule of Comparison-General" sheetId="28" r:id="rId4"/>
    <sheet name="Comparison - SEF " sheetId="29" r:id="rId5"/>
    <sheet name="Condensed Change in Equity" sheetId="11" r:id="rId6"/>
  </sheets>
  <definedNames>
    <definedName name="OLE_LINK1" localSheetId="3">'Schedule of Comparison-General'!$A$1</definedName>
    <definedName name="_xlnm.Print_Area" localSheetId="4">'Comparison - SEF '!$A$1:$O$25</definedName>
    <definedName name="_xlnm.Print_Area" localSheetId="2">'Condensed Cash Flow'!$A$1:$F$84</definedName>
    <definedName name="_xlnm.Print_Area" localSheetId="5">'Condensed Change in Equity'!$A$1:$F$21</definedName>
    <definedName name="_xlnm.Print_Area" localSheetId="1">'Condensed Financial Performance'!$A$1:$G$33</definedName>
    <definedName name="_xlnm.Print_Area" localSheetId="0">'Condensed Financial Position'!$A$1:$F$48</definedName>
    <definedName name="_xlnm.Print_Area" localSheetId="3">'Schedule of Comparison-General'!$A$1:$P$99</definedName>
    <definedName name="_xlnm.Print_Titles" localSheetId="3">'Schedule of Comparison-General'!$6:$8</definedName>
  </definedNames>
  <calcPr calcId="152511"/>
</workbook>
</file>

<file path=xl/calcChain.xml><?xml version="1.0" encoding="utf-8"?>
<calcChain xmlns="http://schemas.openxmlformats.org/spreadsheetml/2006/main">
  <c r="K12" i="29" l="1"/>
  <c r="K13" i="29" s="1"/>
  <c r="O12" i="29"/>
  <c r="O13" i="29" s="1"/>
  <c r="G13" i="29"/>
  <c r="I13" i="29"/>
  <c r="M13" i="29"/>
  <c r="M17" i="29" s="1"/>
  <c r="K15" i="29"/>
  <c r="O15" i="29"/>
  <c r="O16" i="29" s="1"/>
  <c r="G16" i="29"/>
  <c r="G17" i="29" s="1"/>
  <c r="I16" i="29"/>
  <c r="K16" i="29"/>
  <c r="M16" i="29"/>
  <c r="I17" i="29"/>
  <c r="K20" i="29"/>
  <c r="O20" i="29"/>
  <c r="K21" i="29"/>
  <c r="O21" i="29"/>
  <c r="K22" i="29"/>
  <c r="O22" i="29"/>
  <c r="O23" i="29"/>
  <c r="G24" i="29"/>
  <c r="I24" i="29"/>
  <c r="M24" i="29"/>
  <c r="M25" i="29" l="1"/>
  <c r="O24" i="29"/>
  <c r="K17" i="29"/>
  <c r="K24" i="29"/>
  <c r="I25" i="29"/>
  <c r="O17" i="29"/>
  <c r="O25" i="29" s="1"/>
  <c r="K25" i="29"/>
  <c r="G25" i="29"/>
  <c r="F19" i="11" l="1"/>
  <c r="D19" i="11" l="1"/>
  <c r="L98" i="28" l="1"/>
  <c r="J98" i="28"/>
  <c r="H98" i="28"/>
  <c r="P97" i="28"/>
  <c r="P96" i="28"/>
  <c r="P94" i="28"/>
  <c r="P93" i="28"/>
  <c r="P92" i="28"/>
  <c r="P91" i="28"/>
  <c r="P90" i="28"/>
  <c r="P89" i="28"/>
  <c r="P88" i="28"/>
  <c r="P87" i="28"/>
  <c r="P86" i="28"/>
  <c r="P84" i="28"/>
  <c r="P83" i="28"/>
  <c r="P82" i="28"/>
  <c r="P80" i="28"/>
  <c r="P79" i="28"/>
  <c r="P77" i="28"/>
  <c r="P76" i="28"/>
  <c r="N74" i="28"/>
  <c r="P74" i="28" s="1"/>
  <c r="P73" i="28"/>
  <c r="P71" i="28"/>
  <c r="P70" i="28"/>
  <c r="P68" i="28"/>
  <c r="P67" i="28"/>
  <c r="P66" i="28"/>
  <c r="P64" i="28"/>
  <c r="P63" i="28"/>
  <c r="P62" i="28"/>
  <c r="P60" i="28"/>
  <c r="P59" i="28"/>
  <c r="P58" i="28"/>
  <c r="P56" i="28"/>
  <c r="P55" i="28"/>
  <c r="P54" i="28"/>
  <c r="P52" i="28"/>
  <c r="P51" i="28"/>
  <c r="P50" i="28"/>
  <c r="P48" i="28"/>
  <c r="P47" i="28"/>
  <c r="P46" i="28"/>
  <c r="P44" i="28"/>
  <c r="P43" i="28"/>
  <c r="P42" i="28"/>
  <c r="P98" i="28" s="1"/>
  <c r="P38" i="28"/>
  <c r="L38" i="28"/>
  <c r="P37" i="28"/>
  <c r="L37" i="28"/>
  <c r="P36" i="28"/>
  <c r="L36" i="28"/>
  <c r="P35" i="28"/>
  <c r="L35" i="28"/>
  <c r="P34" i="28"/>
  <c r="L34" i="28"/>
  <c r="P33" i="28"/>
  <c r="L33" i="28"/>
  <c r="P32" i="28"/>
  <c r="L32" i="28"/>
  <c r="P31" i="28"/>
  <c r="L31" i="28"/>
  <c r="P30" i="28"/>
  <c r="L30" i="28"/>
  <c r="P29" i="28"/>
  <c r="L29" i="28"/>
  <c r="P28" i="28"/>
  <c r="L28" i="28"/>
  <c r="P27" i="28"/>
  <c r="L27" i="28"/>
  <c r="P26" i="28"/>
  <c r="L26" i="28"/>
  <c r="P25" i="28"/>
  <c r="L25" i="28"/>
  <c r="P24" i="28"/>
  <c r="L24" i="28"/>
  <c r="J23" i="28"/>
  <c r="L23" i="28" s="1"/>
  <c r="P22" i="28"/>
  <c r="L22" i="28"/>
  <c r="N20" i="28"/>
  <c r="N39" i="28" s="1"/>
  <c r="J20" i="28"/>
  <c r="H20" i="28"/>
  <c r="P19" i="28"/>
  <c r="L19" i="28"/>
  <c r="P18" i="28"/>
  <c r="L18" i="28"/>
  <c r="P17" i="28"/>
  <c r="L17" i="28"/>
  <c r="N15" i="28"/>
  <c r="J15" i="28"/>
  <c r="H15" i="28"/>
  <c r="P14" i="28"/>
  <c r="L14" i="28"/>
  <c r="P13" i="28"/>
  <c r="L13" i="28"/>
  <c r="P12" i="28"/>
  <c r="L12" i="28"/>
  <c r="P15" i="28" l="1"/>
  <c r="L20" i="28"/>
  <c r="P20" i="28"/>
  <c r="H39" i="28"/>
  <c r="H99" i="28" s="1"/>
  <c r="L15" i="28"/>
  <c r="J39" i="28"/>
  <c r="J99" i="28" s="1"/>
  <c r="L39" i="28"/>
  <c r="L99" i="28" s="1"/>
  <c r="N98" i="28"/>
  <c r="N99" i="28" s="1"/>
  <c r="P23" i="28"/>
  <c r="P39" i="28" l="1"/>
  <c r="P99" i="28" s="1"/>
  <c r="F11" i="11"/>
  <c r="F15" i="11" s="1"/>
  <c r="D11" i="11"/>
  <c r="D15" i="11" s="1"/>
  <c r="D41" i="6" l="1"/>
  <c r="D34" i="6"/>
  <c r="D23" i="6"/>
  <c r="D14" i="6"/>
  <c r="E22" i="8"/>
  <c r="E15" i="8"/>
  <c r="E24" i="8" s="1"/>
  <c r="E28" i="8" s="1"/>
  <c r="F21" i="11"/>
  <c r="D42" i="6" l="1"/>
  <c r="D46" i="6" s="1"/>
  <c r="D24" i="6"/>
  <c r="F83" i="12" l="1"/>
  <c r="F68" i="12"/>
  <c r="F50" i="12"/>
  <c r="F45" i="12"/>
  <c r="F39" i="12"/>
  <c r="F31" i="12"/>
  <c r="F22" i="12"/>
  <c r="F15" i="12"/>
  <c r="F23" i="12" l="1"/>
  <c r="F40" i="12"/>
  <c r="F51" i="12"/>
  <c r="F53" i="12" l="1"/>
  <c r="F55" i="12" s="1"/>
  <c r="D21" i="11"/>
  <c r="D83" i="12" l="1"/>
  <c r="D68" i="12" l="1"/>
  <c r="F34" i="6" l="1"/>
  <c r="D50" i="12"/>
  <c r="D45" i="12"/>
  <c r="D39" i="12"/>
  <c r="D31" i="12"/>
  <c r="D22" i="12"/>
  <c r="D15" i="12"/>
  <c r="G22" i="8"/>
  <c r="G15" i="8"/>
  <c r="F41" i="6"/>
  <c r="F23" i="6"/>
  <c r="F14" i="6"/>
  <c r="D23" i="12" l="1"/>
  <c r="D40" i="12"/>
  <c r="D51" i="12"/>
  <c r="G24" i="8"/>
  <c r="G28" i="8" s="1"/>
  <c r="F24" i="6"/>
  <c r="F42" i="6"/>
  <c r="F46" i="6" s="1"/>
  <c r="D53" i="12" l="1"/>
  <c r="D55" i="12" s="1"/>
</calcChain>
</file>

<file path=xl/sharedStrings.xml><?xml version="1.0" encoding="utf-8"?>
<sst xmlns="http://schemas.openxmlformats.org/spreadsheetml/2006/main" count="440" uniqueCount="219">
  <si>
    <t>Municipality of Mapandan</t>
  </si>
  <si>
    <t>ASSETS</t>
  </si>
  <si>
    <t>Current Assets</t>
  </si>
  <si>
    <t>P</t>
  </si>
  <si>
    <t>Investments</t>
  </si>
  <si>
    <t>Prepayments and Deferred Charges</t>
  </si>
  <si>
    <t>Total Current Assets</t>
  </si>
  <si>
    <t>Non-Current Assets</t>
  </si>
  <si>
    <t>Investment Property</t>
  </si>
  <si>
    <t>Intangible Assets</t>
  </si>
  <si>
    <t>Total Non-Current Assets</t>
  </si>
  <si>
    <t>Total Assets</t>
  </si>
  <si>
    <t>LIABILITIES</t>
  </si>
  <si>
    <t>Current Liabilities</t>
  </si>
  <si>
    <t>Inter-Agency Payables</t>
  </si>
  <si>
    <t>Intra-Agency Payables</t>
  </si>
  <si>
    <t>Trust Liabilities</t>
  </si>
  <si>
    <t>Deferred Credits/Unearned Income</t>
  </si>
  <si>
    <t>Total Current Liabilities</t>
  </si>
  <si>
    <t>Non-Current Liabilities</t>
  </si>
  <si>
    <t>Provisions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</si>
  <si>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</si>
  <si>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</si>
  <si>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</si>
  <si>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</si>
  <si>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</si>
  <si>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Revenue</t>
  </si>
  <si>
    <t>Tax Revenue</t>
  </si>
  <si>
    <t>Share from Internal Revenue Collections</t>
  </si>
  <si>
    <t>Other Share from National Taxes</t>
  </si>
  <si>
    <t>Gains</t>
  </si>
  <si>
    <t>Other Income</t>
  </si>
  <si>
    <t>Total Revenue</t>
  </si>
  <si>
    <t>Less: Current Operating Expenses</t>
  </si>
  <si>
    <t>Personnel Services</t>
  </si>
  <si>
    <t>Maintenance and Other Operating Expenses</t>
  </si>
  <si>
    <t>Non-cash Expenses</t>
  </si>
  <si>
    <t>Financial Expenses</t>
  </si>
  <si>
    <t>Current Operating Expenses</t>
  </si>
  <si>
    <t>Surplus (Deficit) from Current Operation</t>
  </si>
  <si>
    <t xml:space="preserve">Add (Deduct): </t>
  </si>
  <si>
    <t xml:space="preserve">     Transfers, Assistance and Subsidy From</t>
  </si>
  <si>
    <t xml:space="preserve">     Transfers, Assistance and Subsidy To</t>
  </si>
  <si>
    <t>Surplus(Deficit) for the period</t>
  </si>
  <si>
    <t>Add (Deduct)</t>
  </si>
  <si>
    <t>Change in Accounting Policy</t>
  </si>
  <si>
    <t>Restated Balance</t>
  </si>
  <si>
    <t>Add (Deduct) Changes in net assets/equity during the year</t>
  </si>
  <si>
    <t>Surplus (Deficit) for the period</t>
  </si>
  <si>
    <t>Total recognized revenue and expenses for the period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</si>
  <si>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</si>
  <si>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</si>
  <si>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</si>
  <si>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</si>
  <si>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</si>
  <si>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</si>
  <si>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Dividend Income 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</si>
  <si>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</si>
  <si>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</si>
  <si>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</si>
  <si>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</si>
  <si>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</si>
  <si>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</si>
  <si>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</si>
  <si>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</si>
  <si>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</si>
  <si>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</si>
  <si>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</si>
  <si>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</si>
  <si>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 xml:space="preserve">     Proceeds from Sale of Investment Property</t>
  </si>
  <si>
    <t xml:space="preserve">     Proceeds from Sale/Disposal of Property, Plant and </t>
  </si>
  <si>
    <t xml:space="preserve">            Equipment</t>
  </si>
  <si>
    <t xml:space="preserve">     Proceeds from Sale of Non-Current Investments</t>
  </si>
  <si>
    <t xml:space="preserve">     Collection of Principal on loans to other entities</t>
  </si>
  <si>
    <t xml:space="preserve">     Total Cash Inflows</t>
  </si>
  <si>
    <t xml:space="preserve">    Purchase/Construction of Investment Property</t>
  </si>
  <si>
    <t xml:space="preserve">    Purchase/Construction of Property, Plant and Equipment</t>
  </si>
  <si>
    <t xml:space="preserve">    Investment</t>
  </si>
  <si>
    <t xml:space="preserve">    Purchase of Bearer Biological Assets</t>
  </si>
  <si>
    <t xml:space="preserve">    Purchase of Intangible Assets</t>
  </si>
  <si>
    <t xml:space="preserve">    Grant of Loans</t>
  </si>
  <si>
    <t>Net Cash Flows from  Investing Activities</t>
  </si>
  <si>
    <t>Cash Flows from Financing Activities</t>
  </si>
  <si>
    <t xml:space="preserve">     Proceeds from Issuance of Bonds</t>
  </si>
  <si>
    <t xml:space="preserve">     Proceeds from Loans</t>
  </si>
  <si>
    <t xml:space="preserve">    Payment of Long-Term Liabilities</t>
  </si>
  <si>
    <t xml:space="preserve">    Retirement/Redemption of debt securities</t>
  </si>
  <si>
    <t xml:space="preserve">    Payment of loan amortization</t>
  </si>
  <si>
    <t>Net Cash Flows from Financing Activities</t>
  </si>
  <si>
    <t xml:space="preserve">Total Cash Provided by Operating, Investing and </t>
  </si>
  <si>
    <t xml:space="preserve">        Financing Activities</t>
  </si>
  <si>
    <t>Add: Cash at the Beginning of the year</t>
  </si>
  <si>
    <t>Cash Balance at the End of the Year</t>
  </si>
  <si>
    <t>Consolidated Statement of  Financial Performance</t>
  </si>
  <si>
    <t>Consolidated Statement of  Financial Position</t>
  </si>
  <si>
    <t>Consolidated Statement of Changes in Net Assets/Equity</t>
  </si>
  <si>
    <t>Consolidated Statement of Cash Flows</t>
  </si>
  <si>
    <t xml:space="preserve">  Total</t>
  </si>
  <si>
    <t>Economic Services</t>
  </si>
  <si>
    <t xml:space="preserve">Social Services and Social Welfare   </t>
  </si>
  <si>
    <t>Housing and Community Development</t>
  </si>
  <si>
    <t>Labor and Employment</t>
  </si>
  <si>
    <t>Health, Nutrition and Population Control</t>
  </si>
  <si>
    <t>Education</t>
  </si>
  <si>
    <t>General Public Services</t>
  </si>
  <si>
    <t>Capital Outlay</t>
  </si>
  <si>
    <t xml:space="preserve">  Others</t>
  </si>
  <si>
    <t xml:space="preserve">  Allocation for Senior Citizens and PWD</t>
  </si>
  <si>
    <t xml:space="preserve">  Share from National Wealth</t>
  </si>
  <si>
    <t xml:space="preserve">  20% Development Fund</t>
  </si>
  <si>
    <t xml:space="preserve">  LDRRMF</t>
  </si>
  <si>
    <t>Amortization</t>
  </si>
  <si>
    <t>Financial Expense</t>
  </si>
  <si>
    <t>Debt Service</t>
  </si>
  <si>
    <t>Other Purposes:</t>
  </si>
  <si>
    <t>Social Services and Social Welfare</t>
  </si>
  <si>
    <t>Expenditures</t>
  </si>
  <si>
    <t>Total Revenues and Receipts</t>
  </si>
  <si>
    <t>Receipts from Borrowings</t>
  </si>
  <si>
    <t>C.</t>
  </si>
  <si>
    <t>c. Proceeds from Collections of Loans Receivable</t>
  </si>
  <si>
    <t>b. Sale of  Investments</t>
  </si>
  <si>
    <t>a. Sale of Capital Assets</t>
  </si>
  <si>
    <t>Sale of Capital Assets</t>
  </si>
  <si>
    <t>Capital /Investment Receipts</t>
  </si>
  <si>
    <t>6.</t>
  </si>
  <si>
    <t>Inter-local Transfer</t>
  </si>
  <si>
    <t>5.</t>
  </si>
  <si>
    <t>b. Other Subsidy Income</t>
  </si>
  <si>
    <t>a. Grants and Donations</t>
  </si>
  <si>
    <t>Other Receipts</t>
  </si>
  <si>
    <t>4.</t>
  </si>
  <si>
    <t>c. Share from National Wealth</t>
  </si>
  <si>
    <t>b. Share from EVAT</t>
  </si>
  <si>
    <t>a. Share from Ecozone</t>
  </si>
  <si>
    <t>Other Shares from National Tax Collections</t>
  </si>
  <si>
    <t>3.</t>
  </si>
  <si>
    <t>2.</t>
  </si>
  <si>
    <t>Share from the National Internal Revenue Taxes (IRA)</t>
  </si>
  <si>
    <t>1.</t>
  </si>
  <si>
    <t>External Sources</t>
  </si>
  <si>
    <t>B.</t>
  </si>
  <si>
    <t>Total Non-Tax Revenue</t>
  </si>
  <si>
    <t>c. Other Income and Receipts</t>
  </si>
  <si>
    <t>b. Business Income</t>
  </si>
  <si>
    <t>a. Service Income</t>
  </si>
  <si>
    <t>Non-Tax Revenue</t>
  </si>
  <si>
    <t>Total Tax Revenue</t>
  </si>
  <si>
    <t>c. Other Local Taxes</t>
  </si>
  <si>
    <t>b. Tax Revenue – Goods and Services</t>
  </si>
  <si>
    <t xml:space="preserve">a. Tax Revenue- Property </t>
  </si>
  <si>
    <t xml:space="preserve">Local Sources </t>
  </si>
  <si>
    <t>A.</t>
  </si>
  <si>
    <t>Final</t>
  </si>
  <si>
    <t>Original</t>
  </si>
  <si>
    <t xml:space="preserve">Difference Final Budget and Actual </t>
  </si>
  <si>
    <t>Actual Amounts</t>
  </si>
  <si>
    <t>Difference Original and Final Budget</t>
  </si>
  <si>
    <t>Budgeted Amounts</t>
  </si>
  <si>
    <t>Particulars</t>
  </si>
  <si>
    <t>Share from GOCCs (Share from PCSO)</t>
  </si>
  <si>
    <t xml:space="preserve">  Continuing Appropriations</t>
  </si>
  <si>
    <t>Health, Nutrition and Population Control (Other MOOE)</t>
  </si>
  <si>
    <t xml:space="preserve">Notes to Cash Flow Statement </t>
  </si>
  <si>
    <t>a)   Cash and Cash Equivalent</t>
  </si>
  <si>
    <t xml:space="preserve">       Cash in Bank - Local Currency, Current Account            </t>
  </si>
  <si>
    <t xml:space="preserve">                                    Land Bank of the Philippines</t>
  </si>
  <si>
    <t xml:space="preserve">                                                              2642-1032-21</t>
  </si>
  <si>
    <t xml:space="preserve">                                                              2642-1031-59</t>
  </si>
  <si>
    <t xml:space="preserve">                                                              2642-1030-35</t>
  </si>
  <si>
    <t xml:space="preserve">                                                              2642-1015-63</t>
  </si>
  <si>
    <t xml:space="preserve">                                    Development Bank of the Philippines</t>
  </si>
  <si>
    <t xml:space="preserve">                                    Account No. 0535-004077-030</t>
  </si>
  <si>
    <t xml:space="preserve">       Total</t>
  </si>
  <si>
    <t xml:space="preserve">                                    Account No.     2642-1007-70</t>
  </si>
  <si>
    <t>b)  Reconciliation of Net Cash Flows from Operating Activities to Surplus/(Deficit)</t>
  </si>
  <si>
    <t xml:space="preserve">       Surplus/(Deficit)</t>
  </si>
  <si>
    <t xml:space="preserve">       Non-cash transactions</t>
  </si>
  <si>
    <t xml:space="preserve">             Depreciation</t>
  </si>
  <si>
    <t xml:space="preserve">             Amortization of Intangible Assets</t>
  </si>
  <si>
    <t xml:space="preserve">             Impairment Loss</t>
  </si>
  <si>
    <t xml:space="preserve">             Increase in payables</t>
  </si>
  <si>
    <t xml:space="preserve">            (Gains) Losses on Sale of PPE</t>
  </si>
  <si>
    <t xml:space="preserve">            (Gains) Losses on Sale of Investments</t>
  </si>
  <si>
    <t xml:space="preserve">            Decrease in current assets</t>
  </si>
  <si>
    <t xml:space="preserve">              Increase in investments due to revaluation</t>
  </si>
  <si>
    <t xml:space="preserve">              Increase in receivables</t>
  </si>
  <si>
    <t xml:space="preserve">     Net Cash from Operating Activities</t>
  </si>
  <si>
    <t xml:space="preserve">Add (Deduct) Transfer to registry of Public Infrastructures </t>
  </si>
  <si>
    <t>For the Year Ended December 31, 2016</t>
  </si>
  <si>
    <t>As at December 31, 2016</t>
  </si>
  <si>
    <t>For the Period Ended December 31, 2016</t>
  </si>
  <si>
    <t>d. Share from PCSO</t>
  </si>
  <si>
    <t xml:space="preserve">General Public Services </t>
  </si>
  <si>
    <t>Others Special Purpose Appropriations</t>
  </si>
  <si>
    <t>(With Comparative Figures FY 2015)</t>
  </si>
  <si>
    <t>Balance at January 1, 2016</t>
  </si>
  <si>
    <t>Adjustments</t>
  </si>
  <si>
    <t>Adjusted Beginning Balance</t>
  </si>
  <si>
    <t>Balance at December 31, 2016</t>
  </si>
  <si>
    <t>Prior Period Errors</t>
  </si>
  <si>
    <t>Adjustment of net revenue recognized directly in net assets/equity</t>
  </si>
  <si>
    <t>(See Accompanying Notes to Financial Statements)</t>
  </si>
  <si>
    <t>Receivables   (Note 6)</t>
  </si>
  <si>
    <t>Inventories  (Note 7)</t>
  </si>
  <si>
    <t>Receivables  (Note 6)</t>
  </si>
  <si>
    <t>Cash and Cash Equivalents (Note 4)</t>
  </si>
  <si>
    <t>Investments (Note 5)</t>
  </si>
  <si>
    <t>Property, Plant and Equipment (Note 8)</t>
  </si>
  <si>
    <t>Biological Assets (Note 9)</t>
  </si>
  <si>
    <t>Financial Liabilities  (Note 10)</t>
  </si>
  <si>
    <t>Other Payables (Note 11)</t>
  </si>
  <si>
    <t>Financial Liabilities (Note 10)</t>
  </si>
  <si>
    <t>Tax Revenue (Note 12)</t>
  </si>
  <si>
    <t>Service and Business Income (Note 13)</t>
  </si>
  <si>
    <t>Shares, Grants and Donations (Note 14)</t>
  </si>
  <si>
    <t>Statement of Comparison of Budget and Actual Amounts - General Fund</t>
  </si>
  <si>
    <t>a. Business Income</t>
  </si>
  <si>
    <t>Statement of Comparison of Budget and Actual Amounts - Special Education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</si>
</sst>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43" fontId="3" fillId="0" borderId="0" xfId="1" applyFont="1"/>
    <xf numFmtId="0" fontId="3" fillId="0" borderId="0" xfId="0" applyFont="1" applyAlignment="1">
      <alignment vertical="center" wrapText="1"/>
    </xf>
    <xf numFmtId="0" fontId="5" fillId="0" borderId="0" xfId="0" applyFont="1"/>
    <xf numFmtId="43" fontId="2" fillId="0" borderId="0" xfId="1" applyFont="1"/>
    <xf numFmtId="43" fontId="0" fillId="0" borderId="0" xfId="1" applyFont="1" applyFill="1"/>
    <xf numFmtId="0" fontId="0" fillId="0" borderId="0" xfId="0" applyFill="1"/>
    <xf numFmtId="43" fontId="0" fillId="0" borderId="0" xfId="0" applyNumberFormat="1" applyFill="1"/>
    <xf numFmtId="49" fontId="0" fillId="0" borderId="0" xfId="0" applyNumberFormat="1"/>
    <xf numFmtId="49" fontId="4" fillId="0" borderId="0" xfId="16" applyNumberFormat="1" applyFont="1"/>
    <xf numFmtId="43" fontId="4" fillId="0" borderId="0" xfId="7" applyFont="1"/>
    <xf numFmtId="43" fontId="0" fillId="0" borderId="0" xfId="1" applyFont="1" applyFill="1" applyAlignment="1">
      <alignment horizontal="left"/>
    </xf>
    <xf numFmtId="0" fontId="5" fillId="0" borderId="0" xfId="0" applyFont="1" applyFill="1"/>
    <xf numFmtId="0" fontId="0" fillId="0" borderId="0" xfId="0" applyFill="1" applyBorder="1"/>
    <xf numFmtId="0" fontId="4" fillId="0" borderId="0" xfId="16" applyFont="1" applyAlignment="1">
      <alignment horizontal="center"/>
    </xf>
    <xf numFmtId="43" fontId="5" fillId="0" borderId="0" xfId="0" applyNumberFormat="1" applyFont="1" applyFill="1"/>
    <xf numFmtId="0" fontId="8" fillId="0" borderId="0" xfId="0" applyFont="1"/>
    <xf numFmtId="43" fontId="8" fillId="0" borderId="0" xfId="1" applyFont="1"/>
    <xf numFmtId="0" fontId="7" fillId="0" borderId="0" xfId="0" applyFont="1"/>
    <xf numFmtId="43" fontId="8" fillId="0" borderId="0" xfId="1" applyFont="1" applyBorder="1"/>
    <xf numFmtId="0" fontId="7" fillId="0" borderId="1" xfId="0" applyFont="1" applyBorder="1"/>
    <xf numFmtId="43" fontId="7" fillId="0" borderId="1" xfId="1" applyFont="1" applyBorder="1"/>
    <xf numFmtId="0" fontId="9" fillId="0" borderId="0" xfId="0" applyFont="1"/>
    <xf numFmtId="43" fontId="7" fillId="0" borderId="0" xfId="1" applyFont="1"/>
    <xf numFmtId="0" fontId="10" fillId="0" borderId="0" xfId="16" applyFont="1"/>
    <xf numFmtId="43" fontId="11" fillId="0" borderId="0" xfId="7" applyFont="1"/>
    <xf numFmtId="0" fontId="11" fillId="0" borderId="0" xfId="16" applyFont="1" applyAlignment="1">
      <alignment horizontal="center"/>
    </xf>
    <xf numFmtId="0" fontId="11" fillId="0" borderId="0" xfId="16" applyFont="1"/>
    <xf numFmtId="0" fontId="8" fillId="0" borderId="0" xfId="0" applyFont="1" applyAlignment="1"/>
    <xf numFmtId="49" fontId="8" fillId="0" borderId="0" xfId="0" applyNumberFormat="1" applyFont="1"/>
    <xf numFmtId="0" fontId="8" fillId="0" borderId="0" xfId="0" applyFont="1" applyAlignment="1">
      <alignment vertical="center" wrapText="1"/>
    </xf>
    <xf numFmtId="0" fontId="7" fillId="0" borderId="2" xfId="0" applyFont="1" applyBorder="1"/>
    <xf numFmtId="43" fontId="7" fillId="0" borderId="2" xfId="1" applyFont="1" applyBorder="1"/>
    <xf numFmtId="0" fontId="8" fillId="0" borderId="0" xfId="0" applyFont="1" applyBorder="1"/>
    <xf numFmtId="0" fontId="8" fillId="0" borderId="3" xfId="0" applyFont="1" applyBorder="1"/>
    <xf numFmtId="43" fontId="8" fillId="0" borderId="3" xfId="1" applyFont="1" applyBorder="1"/>
    <xf numFmtId="0" fontId="7" fillId="0" borderId="0" xfId="0" applyFont="1" applyAlignment="1">
      <alignment horizontal="center"/>
    </xf>
    <xf numFmtId="0" fontId="7" fillId="0" borderId="5" xfId="0" applyFont="1" applyBorder="1"/>
    <xf numFmtId="43" fontId="7" fillId="0" borderId="5" xfId="1" applyFont="1" applyBorder="1"/>
    <xf numFmtId="0" fontId="7" fillId="0" borderId="0" xfId="0" applyFont="1" applyBorder="1"/>
    <xf numFmtId="43" fontId="7" fillId="0" borderId="0" xfId="1" applyFont="1" applyBorder="1"/>
    <xf numFmtId="43" fontId="8" fillId="0" borderId="2" xfId="1" applyFont="1" applyBorder="1"/>
    <xf numFmtId="0" fontId="8" fillId="0" borderId="0" xfId="0" applyFont="1" applyFill="1" applyAlignment="1">
      <alignment horizontal="centerContinuous" vertical="center"/>
    </xf>
    <xf numFmtId="43" fontId="8" fillId="0" borderId="0" xfId="1" applyFont="1" applyFill="1" applyAlignment="1">
      <alignment horizontal="centerContinuous" vertical="center"/>
    </xf>
    <xf numFmtId="0" fontId="8" fillId="0" borderId="0" xfId="0" applyFont="1" applyFill="1"/>
    <xf numFmtId="43" fontId="8" fillId="0" borderId="0" xfId="1" applyFont="1" applyFill="1"/>
    <xf numFmtId="43" fontId="8" fillId="0" borderId="0" xfId="1" applyFont="1" applyFill="1" applyAlignment="1">
      <alignment horizontal="left"/>
    </xf>
    <xf numFmtId="0" fontId="7" fillId="0" borderId="0" xfId="0" applyFont="1" applyFill="1"/>
    <xf numFmtId="0" fontId="8" fillId="0" borderId="0" xfId="0" quotePrefix="1" applyFont="1" applyFill="1"/>
    <xf numFmtId="0" fontId="8" fillId="0" borderId="0" xfId="0" applyFont="1" applyFill="1" applyAlignment="1">
      <alignment horizontal="left"/>
    </xf>
    <xf numFmtId="0" fontId="8" fillId="0" borderId="6" xfId="0" applyFont="1" applyFill="1" applyBorder="1"/>
    <xf numFmtId="43" fontId="8" fillId="0" borderId="6" xfId="1" applyFont="1" applyFill="1" applyBorder="1"/>
    <xf numFmtId="0" fontId="7" fillId="0" borderId="6" xfId="0" applyFont="1" applyFill="1" applyBorder="1"/>
    <xf numFmtId="43" fontId="7" fillId="0" borderId="6" xfId="1" applyFont="1" applyFill="1" applyBorder="1"/>
    <xf numFmtId="0" fontId="8" fillId="0" borderId="0" xfId="0" applyFont="1" applyFill="1" applyBorder="1"/>
    <xf numFmtId="43" fontId="8" fillId="0" borderId="0" xfId="1" applyFont="1" applyFill="1" applyBorder="1"/>
    <xf numFmtId="43" fontId="8" fillId="0" borderId="0" xfId="1" applyFont="1" applyFill="1" applyBorder="1" applyAlignment="1">
      <alignment horizontal="left"/>
    </xf>
    <xf numFmtId="0" fontId="10" fillId="0" borderId="0" xfId="16" applyFont="1" applyFill="1"/>
    <xf numFmtId="0" fontId="11" fillId="0" borderId="0" xfId="16" applyFont="1" applyFill="1" applyAlignment="1">
      <alignment horizontal="center"/>
    </xf>
    <xf numFmtId="43" fontId="11" fillId="0" borderId="0" xfId="7" applyFont="1" applyFill="1"/>
    <xf numFmtId="0" fontId="11" fillId="0" borderId="0" xfId="16" applyFont="1" applyFill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3" fontId="8" fillId="0" borderId="2" xfId="1" applyFont="1" applyFill="1" applyBorder="1"/>
    <xf numFmtId="49" fontId="7" fillId="0" borderId="4" xfId="1" applyNumberFormat="1" applyFont="1" applyFill="1" applyBorder="1"/>
    <xf numFmtId="49" fontId="7" fillId="0" borderId="0" xfId="0" applyNumberFormat="1" applyFont="1"/>
    <xf numFmtId="43" fontId="7" fillId="0" borderId="0" xfId="1" applyFont="1" applyFill="1"/>
    <xf numFmtId="43" fontId="7" fillId="0" borderId="4" xfId="1" applyFont="1" applyFill="1" applyBorder="1"/>
    <xf numFmtId="43" fontId="7" fillId="0" borderId="2" xfId="1" applyFont="1" applyFill="1" applyBorder="1"/>
    <xf numFmtId="49" fontId="8" fillId="0" borderId="2" xfId="0" applyNumberFormat="1" applyFont="1" applyBorder="1"/>
    <xf numFmtId="49" fontId="8" fillId="0" borderId="0" xfId="0" applyNumberFormat="1" applyFont="1" applyFill="1" applyBorder="1"/>
    <xf numFmtId="43" fontId="7" fillId="0" borderId="0" xfId="1" applyFont="1" applyFill="1" applyBorder="1"/>
    <xf numFmtId="0" fontId="7" fillId="0" borderId="0" xfId="0" applyFont="1" applyFill="1" applyBorder="1"/>
    <xf numFmtId="49" fontId="7" fillId="0" borderId="0" xfId="1" applyNumberFormat="1" applyFont="1" applyFill="1" applyBorder="1"/>
    <xf numFmtId="49" fontId="7" fillId="0" borderId="2" xfId="1" applyNumberFormat="1" applyFont="1" applyFill="1" applyBorder="1"/>
    <xf numFmtId="43" fontId="7" fillId="0" borderId="2" xfId="0" applyNumberFormat="1" applyFont="1" applyBorder="1"/>
    <xf numFmtId="0" fontId="12" fillId="0" borderId="0" xfId="16" applyFont="1" applyAlignment="1"/>
    <xf numFmtId="0" fontId="11" fillId="0" borderId="0" xfId="16" applyFont="1" applyAlignment="1"/>
    <xf numFmtId="0" fontId="13" fillId="0" borderId="0" xfId="0" applyFont="1"/>
    <xf numFmtId="43" fontId="13" fillId="0" borderId="0" xfId="1" applyFont="1" applyBorder="1"/>
    <xf numFmtId="0" fontId="14" fillId="0" borderId="1" xfId="0" applyFont="1" applyBorder="1"/>
    <xf numFmtId="43" fontId="14" fillId="0" borderId="1" xfId="1" applyFont="1" applyBorder="1"/>
    <xf numFmtId="0" fontId="11" fillId="0" borderId="0" xfId="16" applyFont="1" applyAlignment="1">
      <alignment horizontal="center"/>
    </xf>
    <xf numFmtId="43" fontId="5" fillId="0" borderId="0" xfId="1" applyFont="1" applyFill="1"/>
    <xf numFmtId="0" fontId="8" fillId="0" borderId="0" xfId="0" applyFont="1" applyFill="1" applyAlignment="1">
      <alignment horizontal="centerContinuous" vertical="center" wrapText="1"/>
    </xf>
    <xf numFmtId="43" fontId="8" fillId="0" borderId="0" xfId="1" applyFont="1" applyFill="1" applyAlignment="1">
      <alignment horizontal="centerContinuous" vertical="center" wrapText="1"/>
    </xf>
    <xf numFmtId="0" fontId="8" fillId="0" borderId="0" xfId="0" applyFont="1" applyAlignment="1">
      <alignment horizontal="center"/>
    </xf>
    <xf numFmtId="0" fontId="6" fillId="0" borderId="0" xfId="16" applyFont="1" applyAlignment="1">
      <alignment horizontal="center"/>
    </xf>
    <xf numFmtId="0" fontId="4" fillId="0" borderId="0" xfId="16" applyFont="1" applyAlignment="1">
      <alignment horizontal="center"/>
    </xf>
    <xf numFmtId="0" fontId="12" fillId="0" borderId="0" xfId="16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1" fillId="0" borderId="0" xfId="16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2" fillId="0" borderId="0" xfId="16" applyFont="1" applyFill="1" applyAlignment="1">
      <alignment horizontal="center"/>
    </xf>
    <xf numFmtId="0" fontId="11" fillId="0" borderId="0" xfId="16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/>
    <xf numFmtId="43" fontId="7" fillId="0" borderId="0" xfId="1" applyFont="1" applyFill="1" applyBorder="1" applyAlignment="1">
      <alignment horizontal="center"/>
    </xf>
    <xf numFmtId="43" fontId="7" fillId="0" borderId="0" xfId="1" applyFont="1" applyFill="1" applyBorder="1" applyAlignment="1">
      <alignment horizontal="center" wrapText="1"/>
    </xf>
    <xf numFmtId="43" fontId="7" fillId="0" borderId="3" xfId="1" applyFont="1" applyFill="1" applyBorder="1" applyAlignment="1">
      <alignment horizontal="center" wrapText="1"/>
    </xf>
    <xf numFmtId="43" fontId="7" fillId="0" borderId="3" xfId="1" applyFont="1" applyFill="1" applyBorder="1" applyAlignment="1">
      <alignment horizontal="center"/>
    </xf>
    <xf numFmtId="43" fontId="7" fillId="0" borderId="0" xfId="1" applyFont="1" applyFill="1" applyBorder="1" applyAlignment="1">
      <alignment horizontal="center" vertical="center" wrapText="1"/>
    </xf>
    <xf numFmtId="43" fontId="7" fillId="0" borderId="3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3" fontId="7" fillId="0" borderId="0" xfId="1" applyFont="1" applyAlignment="1">
      <alignment horizontal="center" wrapText="1"/>
    </xf>
    <xf numFmtId="0" fontId="8" fillId="0" borderId="0" xfId="0" applyFont="1" applyAlignment="1">
      <alignment horizontal="left" wrapText="1"/>
    </xf>
  </cellXfs>
  <cellStyles count="19">
    <cellStyle name="Comma" xfId="1" builtinId="3"/>
    <cellStyle name="Comma 2" xfId="2"/>
    <cellStyle name="Comma 2 2" xfId="3"/>
    <cellStyle name="Comma 2 3" xfId="4"/>
    <cellStyle name="Comma 2 4" xfId="5"/>
    <cellStyle name="Comma 2 5" xfId="6"/>
    <cellStyle name="Comma 3" xfId="7"/>
    <cellStyle name="Comma 4" xfId="8"/>
    <cellStyle name="Comma 5" xfId="9"/>
    <cellStyle name="Normal" xfId="0" builtinId="0"/>
    <cellStyle name="Normal 2" xfId="10"/>
    <cellStyle name="Normal 2 2" xfId="11"/>
    <cellStyle name="Normal 2 2 2" xfId="12"/>
    <cellStyle name="Normal 2 3" xfId="13"/>
    <cellStyle name="Normal 2 4" xfId="14"/>
    <cellStyle name="Normal 2 5" xfId="15"/>
    <cellStyle name="Normal 3" xfId="16"/>
    <cellStyle name="Normal 3 2" xfId="17"/>
    <cellStyle name="Normal 4 2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tabSelected="1" zoomScaleNormal="100" zoomScaleSheetLayoutView="85" workbookViewId="0">
      <selection sqref="A1:F1"/>
    </sheetView>
  </sheetViews>
  <sheetFormatPr defaultColWidth="9.109375" defaultRowHeight="13.2" x14ac:dyDescent="0.25"/>
  <cols>
    <col min="1" max="1" width="1.44140625" style="2" customWidth="1"/>
    <col min="2" max="2" width="36.5546875" style="2" customWidth="1"/>
    <col min="3" max="3" width="2.33203125" style="2" customWidth="1"/>
    <col min="4" max="4" width="16.88671875" style="3" bestFit="1" customWidth="1"/>
    <col min="5" max="5" width="2.33203125" style="2" customWidth="1"/>
    <col min="6" max="6" width="16.88671875" style="3" bestFit="1" customWidth="1"/>
    <col min="7" max="7" width="12.88671875" style="2" bestFit="1" customWidth="1"/>
    <col min="8" max="16384" width="9.109375" style="2"/>
  </cols>
  <sheetData>
    <row r="1" spans="1:7" ht="15.6" x14ac:dyDescent="0.3">
      <c r="A1" s="93" t="s">
        <v>0</v>
      </c>
      <c r="B1" s="93"/>
      <c r="C1" s="93"/>
      <c r="D1" s="93"/>
      <c r="E1" s="93"/>
      <c r="F1" s="93"/>
      <c r="G1" s="18"/>
    </row>
    <row r="2" spans="1:7" ht="15.6" x14ac:dyDescent="0.3">
      <c r="A2" s="93" t="s">
        <v>94</v>
      </c>
      <c r="B2" s="93"/>
      <c r="C2" s="93"/>
      <c r="D2" s="93"/>
      <c r="E2" s="93"/>
      <c r="F2" s="93"/>
      <c r="G2" s="18"/>
    </row>
    <row r="3" spans="1:7" ht="15.6" x14ac:dyDescent="0.3">
      <c r="A3" s="93" t="s">
        <v>190</v>
      </c>
      <c r="B3" s="93"/>
      <c r="C3" s="93"/>
      <c r="D3" s="93"/>
      <c r="E3" s="93"/>
      <c r="F3" s="93"/>
      <c r="G3" s="18"/>
    </row>
    <row r="4" spans="1:7" ht="15.6" x14ac:dyDescent="0.3">
      <c r="A4" s="89" t="s">
        <v>195</v>
      </c>
      <c r="B4" s="89"/>
      <c r="C4" s="89"/>
      <c r="D4" s="89"/>
      <c r="E4" s="89"/>
      <c r="F4" s="89"/>
      <c r="G4" s="30"/>
    </row>
    <row r="5" spans="1:7" ht="3.75" customHeight="1" x14ac:dyDescent="0.3">
      <c r="A5" s="18"/>
      <c r="B5" s="18"/>
      <c r="C5" s="18"/>
      <c r="D5" s="19"/>
      <c r="E5" s="18"/>
      <c r="F5" s="19"/>
      <c r="G5" s="18"/>
    </row>
    <row r="6" spans="1:7" s="4" customFormat="1" ht="12.75" customHeight="1" x14ac:dyDescent="0.3">
      <c r="A6" s="32"/>
      <c r="B6" s="32"/>
      <c r="C6" s="94">
        <v>2016</v>
      </c>
      <c r="D6" s="94"/>
      <c r="E6" s="94">
        <v>2015</v>
      </c>
      <c r="F6" s="94"/>
      <c r="G6" s="32"/>
    </row>
    <row r="7" spans="1:7" ht="15.6" x14ac:dyDescent="0.3">
      <c r="A7" s="20" t="s">
        <v>1</v>
      </c>
      <c r="B7" s="18"/>
      <c r="C7" s="18"/>
      <c r="D7" s="19"/>
      <c r="E7" s="18"/>
      <c r="F7" s="19"/>
      <c r="G7" s="18"/>
    </row>
    <row r="8" spans="1:7" ht="16.2" x14ac:dyDescent="0.35">
      <c r="A8" s="18"/>
      <c r="B8" s="24" t="s">
        <v>2</v>
      </c>
      <c r="C8" s="18"/>
      <c r="D8" s="19"/>
      <c r="E8" s="18"/>
      <c r="F8" s="19"/>
      <c r="G8" s="18"/>
    </row>
    <row r="9" spans="1:7" ht="15.6" x14ac:dyDescent="0.3">
      <c r="A9" s="18"/>
      <c r="B9" s="18" t="s">
        <v>206</v>
      </c>
      <c r="C9" s="18" t="s">
        <v>3</v>
      </c>
      <c r="D9" s="21">
        <v>39665389.57</v>
      </c>
      <c r="E9" s="18" t="s">
        <v>3</v>
      </c>
      <c r="F9" s="21">
        <v>31306113.209999993</v>
      </c>
      <c r="G9" s="18"/>
    </row>
    <row r="10" spans="1:7" ht="15.6" x14ac:dyDescent="0.3">
      <c r="A10" s="18"/>
      <c r="B10" s="18" t="s">
        <v>4</v>
      </c>
      <c r="C10" s="18"/>
      <c r="D10" s="21">
        <v>0</v>
      </c>
      <c r="E10" s="18"/>
      <c r="F10" s="21">
        <v>0</v>
      </c>
      <c r="G10" s="18"/>
    </row>
    <row r="11" spans="1:7" ht="15.6" x14ac:dyDescent="0.3">
      <c r="A11" s="18"/>
      <c r="B11" s="18" t="s">
        <v>203</v>
      </c>
      <c r="C11" s="18"/>
      <c r="D11" s="21">
        <v>16317357.640000001</v>
      </c>
      <c r="E11" s="18"/>
      <c r="F11" s="21">
        <v>8150281.0700000003</v>
      </c>
      <c r="G11" s="18"/>
    </row>
    <row r="12" spans="1:7" ht="15.6" x14ac:dyDescent="0.3">
      <c r="A12" s="18"/>
      <c r="B12" s="18" t="s">
        <v>204</v>
      </c>
      <c r="C12" s="18"/>
      <c r="D12" s="21">
        <v>54479.83</v>
      </c>
      <c r="E12" s="18"/>
      <c r="F12" s="21">
        <v>58920.160000000003</v>
      </c>
      <c r="G12" s="18"/>
    </row>
    <row r="13" spans="1:7" ht="15.6" x14ac:dyDescent="0.3">
      <c r="A13" s="18"/>
      <c r="B13" s="18" t="s">
        <v>5</v>
      </c>
      <c r="C13" s="18"/>
      <c r="D13" s="21">
        <v>0</v>
      </c>
      <c r="E13" s="18"/>
      <c r="F13" s="21">
        <v>0</v>
      </c>
      <c r="G13" s="18"/>
    </row>
    <row r="14" spans="1:7" s="1" customFormat="1" ht="16.2" thickBot="1" x14ac:dyDescent="0.35">
      <c r="A14" s="20"/>
      <c r="B14" s="20" t="s">
        <v>6</v>
      </c>
      <c r="C14" s="22" t="s">
        <v>3</v>
      </c>
      <c r="D14" s="23">
        <f>SUM(D9:D13)</f>
        <v>56037227.039999999</v>
      </c>
      <c r="E14" s="22" t="s">
        <v>3</v>
      </c>
      <c r="F14" s="23">
        <f>SUM(F9:F13)</f>
        <v>39515314.43999999</v>
      </c>
      <c r="G14" s="20"/>
    </row>
    <row r="15" spans="1:7" ht="6" customHeight="1" x14ac:dyDescent="0.3">
      <c r="A15" s="18"/>
      <c r="B15" s="18"/>
      <c r="C15" s="18"/>
      <c r="D15" s="19"/>
      <c r="E15" s="18"/>
      <c r="F15" s="19"/>
      <c r="G15" s="18"/>
    </row>
    <row r="16" spans="1:7" ht="16.2" x14ac:dyDescent="0.35">
      <c r="A16" s="18"/>
      <c r="B16" s="24" t="s">
        <v>7</v>
      </c>
      <c r="C16" s="18"/>
      <c r="D16" s="19"/>
      <c r="E16" s="18"/>
      <c r="F16" s="19"/>
      <c r="G16" s="18"/>
    </row>
    <row r="17" spans="1:7" ht="15.6" x14ac:dyDescent="0.3">
      <c r="A17" s="18"/>
      <c r="B17" s="18" t="s">
        <v>207</v>
      </c>
      <c r="C17" s="18" t="s">
        <v>3</v>
      </c>
      <c r="D17" s="21">
        <v>37074.910000000003</v>
      </c>
      <c r="E17" s="18" t="s">
        <v>3</v>
      </c>
      <c r="F17" s="21">
        <v>37074.910000000003</v>
      </c>
      <c r="G17" s="18"/>
    </row>
    <row r="18" spans="1:7" ht="15.6" x14ac:dyDescent="0.3">
      <c r="A18" s="18"/>
      <c r="B18" s="18" t="s">
        <v>205</v>
      </c>
      <c r="C18" s="18"/>
      <c r="D18" s="21">
        <v>708049.82</v>
      </c>
      <c r="E18" s="18"/>
      <c r="F18" s="21">
        <v>703280.12</v>
      </c>
      <c r="G18" s="18"/>
    </row>
    <row r="19" spans="1:7" ht="15.6" x14ac:dyDescent="0.3">
      <c r="A19" s="18"/>
      <c r="B19" s="18" t="s">
        <v>8</v>
      </c>
      <c r="C19" s="18"/>
      <c r="D19" s="21">
        <v>0</v>
      </c>
      <c r="E19" s="18"/>
      <c r="F19" s="21">
        <v>0</v>
      </c>
      <c r="G19" s="18"/>
    </row>
    <row r="20" spans="1:7" ht="15.6" x14ac:dyDescent="0.3">
      <c r="A20" s="18"/>
      <c r="B20" s="18" t="s">
        <v>208</v>
      </c>
      <c r="C20" s="18"/>
      <c r="D20" s="21">
        <v>182770060.57999998</v>
      </c>
      <c r="E20" s="18"/>
      <c r="F20" s="21">
        <v>90167359.030000001</v>
      </c>
      <c r="G20" s="18"/>
    </row>
    <row r="21" spans="1:7" ht="15.6" x14ac:dyDescent="0.3">
      <c r="A21" s="18"/>
      <c r="B21" s="18" t="s">
        <v>209</v>
      </c>
      <c r="C21" s="18"/>
      <c r="D21" s="21">
        <v>110000</v>
      </c>
      <c r="E21" s="18"/>
      <c r="F21" s="21">
        <v>110000</v>
      </c>
      <c r="G21" s="18"/>
    </row>
    <row r="22" spans="1:7" ht="15.6" x14ac:dyDescent="0.3">
      <c r="A22" s="18"/>
      <c r="B22" s="18" t="s">
        <v>9</v>
      </c>
      <c r="C22" s="18"/>
      <c r="D22" s="21">
        <v>0</v>
      </c>
      <c r="E22" s="18"/>
      <c r="F22" s="21">
        <v>0</v>
      </c>
      <c r="G22" s="18"/>
    </row>
    <row r="23" spans="1:7" s="1" customFormat="1" ht="16.2" thickBot="1" x14ac:dyDescent="0.35">
      <c r="A23" s="20"/>
      <c r="B23" s="20" t="s">
        <v>10</v>
      </c>
      <c r="C23" s="22" t="s">
        <v>3</v>
      </c>
      <c r="D23" s="23">
        <f>SUM(D17:D22)</f>
        <v>183625185.30999997</v>
      </c>
      <c r="E23" s="22" t="s">
        <v>3</v>
      </c>
      <c r="F23" s="23">
        <f>SUM(F17:F22)</f>
        <v>91017714.060000002</v>
      </c>
      <c r="G23" s="20"/>
    </row>
    <row r="24" spans="1:7" s="1" customFormat="1" ht="16.2" thickBot="1" x14ac:dyDescent="0.35">
      <c r="A24" s="20" t="s">
        <v>11</v>
      </c>
      <c r="B24" s="20"/>
      <c r="C24" s="33" t="s">
        <v>3</v>
      </c>
      <c r="D24" s="34">
        <f>+D23+D14</f>
        <v>239662412.34999996</v>
      </c>
      <c r="E24" s="33" t="s">
        <v>3</v>
      </c>
      <c r="F24" s="34">
        <f>+F23+F14</f>
        <v>130533028.5</v>
      </c>
      <c r="G24" s="20"/>
    </row>
    <row r="25" spans="1:7" ht="2.25" customHeight="1" x14ac:dyDescent="0.3">
      <c r="A25" s="18"/>
      <c r="B25" s="18"/>
      <c r="C25" s="18"/>
      <c r="D25" s="19"/>
      <c r="E25" s="18"/>
      <c r="F25" s="19"/>
      <c r="G25" s="18"/>
    </row>
    <row r="26" spans="1:7" ht="15.6" x14ac:dyDescent="0.3">
      <c r="A26" s="20" t="s">
        <v>12</v>
      </c>
      <c r="B26" s="18"/>
      <c r="C26" s="18"/>
      <c r="D26" s="19"/>
      <c r="E26" s="18"/>
      <c r="F26" s="19"/>
      <c r="G26" s="18"/>
    </row>
    <row r="27" spans="1:7" ht="16.2" x14ac:dyDescent="0.35">
      <c r="A27" s="18"/>
      <c r="B27" s="24" t="s">
        <v>13</v>
      </c>
      <c r="C27" s="18"/>
      <c r="D27" s="19"/>
      <c r="E27" s="18"/>
      <c r="F27" s="19"/>
      <c r="G27" s="18"/>
    </row>
    <row r="28" spans="1:7" ht="15.6" x14ac:dyDescent="0.3">
      <c r="A28" s="18"/>
      <c r="B28" s="18" t="s">
        <v>210</v>
      </c>
      <c r="C28" s="18" t="s">
        <v>3</v>
      </c>
      <c r="D28" s="21">
        <v>3323694.07</v>
      </c>
      <c r="E28" s="18" t="s">
        <v>3</v>
      </c>
      <c r="F28" s="21">
        <v>2411925.63</v>
      </c>
      <c r="G28" s="18"/>
    </row>
    <row r="29" spans="1:7" ht="15.6" x14ac:dyDescent="0.3">
      <c r="A29" s="18"/>
      <c r="B29" s="18" t="s">
        <v>14</v>
      </c>
      <c r="C29" s="18"/>
      <c r="D29" s="21">
        <v>16587535.390000001</v>
      </c>
      <c r="E29" s="18"/>
      <c r="F29" s="21">
        <v>10279992.379999999</v>
      </c>
      <c r="G29" s="18"/>
    </row>
    <row r="30" spans="1:7" ht="15.6" x14ac:dyDescent="0.3">
      <c r="A30" s="18"/>
      <c r="B30" s="18" t="s">
        <v>15</v>
      </c>
      <c r="C30" s="18"/>
      <c r="D30" s="21">
        <v>10980750.42</v>
      </c>
      <c r="E30" s="18"/>
      <c r="F30" s="21">
        <v>3292446.27</v>
      </c>
      <c r="G30" s="18"/>
    </row>
    <row r="31" spans="1:7" ht="15.6" x14ac:dyDescent="0.3">
      <c r="A31" s="18"/>
      <c r="B31" s="18" t="s">
        <v>16</v>
      </c>
      <c r="C31" s="35"/>
      <c r="D31" s="21">
        <v>8105224.8700000001</v>
      </c>
      <c r="E31" s="35"/>
      <c r="F31" s="21">
        <v>7297375.9100000001</v>
      </c>
      <c r="G31" s="18"/>
    </row>
    <row r="32" spans="1:7" ht="15.6" x14ac:dyDescent="0.3">
      <c r="A32" s="18"/>
      <c r="B32" s="18" t="s">
        <v>17</v>
      </c>
      <c r="C32" s="35"/>
      <c r="D32" s="21">
        <v>5195551.0000000009</v>
      </c>
      <c r="E32" s="35"/>
      <c r="F32" s="21">
        <v>4857834.8000000007</v>
      </c>
      <c r="G32" s="18"/>
    </row>
    <row r="33" spans="1:18" ht="15.6" x14ac:dyDescent="0.3">
      <c r="A33" s="18"/>
      <c r="B33" s="18" t="s">
        <v>211</v>
      </c>
      <c r="C33" s="35"/>
      <c r="D33" s="21">
        <v>0</v>
      </c>
      <c r="E33" s="35"/>
      <c r="F33" s="21">
        <v>1</v>
      </c>
      <c r="G33" s="18"/>
    </row>
    <row r="34" spans="1:18" s="1" customFormat="1" ht="16.2" thickBot="1" x14ac:dyDescent="0.35">
      <c r="A34" s="20"/>
      <c r="B34" s="20" t="s">
        <v>18</v>
      </c>
      <c r="C34" s="22" t="s">
        <v>3</v>
      </c>
      <c r="D34" s="23">
        <f>SUM(D28:D33)</f>
        <v>44192755.75</v>
      </c>
      <c r="E34" s="22" t="s">
        <v>3</v>
      </c>
      <c r="F34" s="23">
        <f>SUM(F28:F33)</f>
        <v>28139575.989999998</v>
      </c>
      <c r="G34" s="20"/>
    </row>
    <row r="35" spans="1:18" ht="2.25" customHeight="1" x14ac:dyDescent="0.3">
      <c r="A35" s="18"/>
      <c r="B35" s="18"/>
      <c r="C35" s="18"/>
      <c r="D35" s="19"/>
      <c r="E35" s="18"/>
      <c r="F35" s="19"/>
      <c r="G35" s="18"/>
    </row>
    <row r="36" spans="1:18" ht="16.2" x14ac:dyDescent="0.35">
      <c r="A36" s="18"/>
      <c r="B36" s="24" t="s">
        <v>19</v>
      </c>
      <c r="C36" s="18"/>
      <c r="D36" s="19"/>
      <c r="E36" s="18"/>
      <c r="F36" s="19"/>
      <c r="G36" s="18"/>
    </row>
    <row r="37" spans="1:18" ht="15.6" x14ac:dyDescent="0.3">
      <c r="A37" s="18"/>
      <c r="B37" s="18" t="s">
        <v>212</v>
      </c>
      <c r="C37" s="18" t="s">
        <v>3</v>
      </c>
      <c r="D37" s="21">
        <v>6360475.5299999965</v>
      </c>
      <c r="E37" s="18" t="s">
        <v>3</v>
      </c>
      <c r="F37" s="21">
        <v>9923908.2699999996</v>
      </c>
      <c r="G37" s="18"/>
    </row>
    <row r="38" spans="1:18" ht="15.6" x14ac:dyDescent="0.3">
      <c r="A38" s="18"/>
      <c r="B38" s="18" t="s">
        <v>17</v>
      </c>
      <c r="C38" s="18"/>
      <c r="D38" s="21">
        <v>0</v>
      </c>
      <c r="E38" s="18"/>
      <c r="F38" s="21">
        <v>0</v>
      </c>
      <c r="G38" s="19"/>
    </row>
    <row r="39" spans="1:18" ht="15.6" x14ac:dyDescent="0.3">
      <c r="A39" s="18"/>
      <c r="B39" s="18" t="s">
        <v>20</v>
      </c>
      <c r="C39" s="18"/>
      <c r="D39" s="21">
        <v>0</v>
      </c>
      <c r="E39" s="18"/>
      <c r="F39" s="21">
        <v>0</v>
      </c>
      <c r="G39" s="18"/>
    </row>
    <row r="40" spans="1:18" ht="15.6" x14ac:dyDescent="0.3">
      <c r="A40" s="18"/>
      <c r="B40" s="18" t="s">
        <v>211</v>
      </c>
      <c r="C40" s="18"/>
      <c r="D40" s="21">
        <v>954202.72000000009</v>
      </c>
      <c r="E40" s="18"/>
      <c r="F40" s="21">
        <v>900630.46</v>
      </c>
      <c r="G40" s="18"/>
    </row>
    <row r="41" spans="1:18" s="1" customFormat="1" ht="16.2" thickBot="1" x14ac:dyDescent="0.35">
      <c r="A41" s="20"/>
      <c r="B41" s="20" t="s">
        <v>21</v>
      </c>
      <c r="C41" s="33" t="s">
        <v>3</v>
      </c>
      <c r="D41" s="23">
        <f>SUM(D37:D40)</f>
        <v>7314678.2499999963</v>
      </c>
      <c r="E41" s="33" t="s">
        <v>3</v>
      </c>
      <c r="F41" s="23">
        <f>SUM(F37:F40)</f>
        <v>10824538.73</v>
      </c>
      <c r="G41" s="20"/>
    </row>
    <row r="42" spans="1:18" s="1" customFormat="1" ht="16.2" thickBot="1" x14ac:dyDescent="0.35">
      <c r="A42" s="20" t="s">
        <v>22</v>
      </c>
      <c r="B42" s="20"/>
      <c r="C42" s="33" t="s">
        <v>3</v>
      </c>
      <c r="D42" s="34">
        <f>+D41+D34</f>
        <v>51507434</v>
      </c>
      <c r="E42" s="33" t="s">
        <v>3</v>
      </c>
      <c r="F42" s="34">
        <f>+F41+F34</f>
        <v>38964114.719999999</v>
      </c>
      <c r="G42" s="20"/>
    </row>
    <row r="43" spans="1:18" ht="4.5" customHeight="1" x14ac:dyDescent="0.3">
      <c r="A43" s="89"/>
      <c r="B43" s="89"/>
      <c r="C43" s="89"/>
      <c r="D43" s="89"/>
      <c r="E43" s="89"/>
      <c r="F43" s="89"/>
      <c r="G43" s="18"/>
    </row>
    <row r="44" spans="1:18" ht="15.6" x14ac:dyDescent="0.3">
      <c r="A44" s="20" t="s">
        <v>23</v>
      </c>
      <c r="B44" s="18"/>
      <c r="C44" s="35"/>
      <c r="D44" s="21"/>
      <c r="E44" s="35"/>
      <c r="F44" s="21"/>
      <c r="G44" s="18"/>
    </row>
    <row r="45" spans="1:18" ht="15.6" x14ac:dyDescent="0.3">
      <c r="A45" s="18"/>
      <c r="B45" s="18" t="s">
        <v>24</v>
      </c>
      <c r="C45" s="36" t="s">
        <v>3</v>
      </c>
      <c r="D45" s="37">
        <v>188154978.34999999</v>
      </c>
      <c r="E45" s="36" t="s">
        <v>3</v>
      </c>
      <c r="F45" s="37">
        <v>91568913.780000001</v>
      </c>
      <c r="G45" s="18"/>
    </row>
    <row r="46" spans="1:18" s="1" customFormat="1" ht="16.2" thickBot="1" x14ac:dyDescent="0.35">
      <c r="A46" s="20" t="s">
        <v>25</v>
      </c>
      <c r="B46" s="20"/>
      <c r="C46" s="33" t="s">
        <v>3</v>
      </c>
      <c r="D46" s="34">
        <f>+D42+D45</f>
        <v>239662412.34999999</v>
      </c>
      <c r="E46" s="33" t="s">
        <v>3</v>
      </c>
      <c r="F46" s="34">
        <f>+F42+F45</f>
        <v>130533028.5</v>
      </c>
      <c r="G46" s="20"/>
      <c r="M46" s="11"/>
      <c r="N46" s="16"/>
      <c r="O46" s="12"/>
      <c r="P46" s="16"/>
      <c r="Q46" s="12"/>
      <c r="R46" s="16"/>
    </row>
    <row r="47" spans="1:18" ht="10.5" customHeight="1" x14ac:dyDescent="0.3">
      <c r="A47" s="18"/>
      <c r="B47" s="18"/>
      <c r="C47" s="18"/>
      <c r="D47" s="19"/>
      <c r="E47" s="18"/>
      <c r="F47" s="19"/>
      <c r="G47" s="18"/>
      <c r="M47" s="90"/>
      <c r="N47" s="90"/>
      <c r="O47" s="90"/>
      <c r="P47" s="90"/>
      <c r="Q47" s="90"/>
      <c r="R47" s="90"/>
    </row>
    <row r="48" spans="1:18" ht="15.6" x14ac:dyDescent="0.3">
      <c r="A48" s="18"/>
      <c r="B48" s="93" t="s">
        <v>202</v>
      </c>
      <c r="C48" s="93"/>
      <c r="D48" s="93"/>
      <c r="E48" s="93"/>
      <c r="F48" s="93"/>
      <c r="G48" s="18"/>
      <c r="M48" s="91"/>
      <c r="N48" s="91"/>
      <c r="O48" s="91"/>
      <c r="P48" s="91"/>
      <c r="Q48" s="91"/>
      <c r="R48" s="91"/>
    </row>
    <row r="49" spans="1:7" ht="15.6" x14ac:dyDescent="0.3">
      <c r="A49" s="18"/>
      <c r="D49" s="2"/>
      <c r="F49" s="2"/>
      <c r="G49" s="28"/>
    </row>
    <row r="50" spans="1:7" ht="15.6" x14ac:dyDescent="0.3">
      <c r="A50" s="18"/>
      <c r="B50" s="18"/>
      <c r="C50" s="28"/>
      <c r="D50" s="27"/>
      <c r="E50" s="28"/>
      <c r="F50" s="27"/>
      <c r="G50" s="28"/>
    </row>
    <row r="51" spans="1:7" ht="15.6" x14ac:dyDescent="0.3">
      <c r="A51" s="18"/>
      <c r="B51" s="18"/>
      <c r="C51" s="92"/>
      <c r="D51" s="92"/>
      <c r="E51" s="92"/>
      <c r="F51" s="92"/>
      <c r="G51" s="92"/>
    </row>
    <row r="52" spans="1:7" ht="15.6" x14ac:dyDescent="0.3">
      <c r="G52" s="80"/>
    </row>
    <row r="53" spans="1:7" ht="15.6" x14ac:dyDescent="0.3">
      <c r="A53" s="18"/>
      <c r="B53" s="18"/>
      <c r="C53" s="18"/>
      <c r="D53" s="19"/>
      <c r="E53" s="18"/>
      <c r="F53" s="19"/>
      <c r="G53" s="18"/>
    </row>
    <row r="54" spans="1:7" ht="15.6" x14ac:dyDescent="0.3">
      <c r="A54" s="18"/>
      <c r="B54" s="18"/>
      <c r="C54" s="18"/>
      <c r="D54" s="19"/>
      <c r="E54" s="18"/>
      <c r="F54" s="19"/>
      <c r="G54" s="18"/>
    </row>
    <row r="89" spans="1:6" ht="15.6" x14ac:dyDescent="0.3">
      <c r="A89" s="89"/>
      <c r="B89" s="89"/>
      <c r="C89" s="89"/>
      <c r="D89" s="89"/>
      <c r="E89" s="89"/>
      <c r="F89" s="89"/>
    </row>
  </sheetData>
  <sheetProtection algorithmName="SHA-512" hashValue="ESL4+bvVBtz5biaJkT9wI98XGXxoX8tYU4+80/YkD/OjACT/dAIhs5Is/4MfXZ7fm5vyP4H4/lY5byELj4oqXg==" saltValue="wPJwp/1waUrVEbGHvIRACA==" spinCount="100000" sheet="1" objects="1" scenarios="1" selectLockedCells="1" selectUnlockedCells="1"/>
  <mergeCells count="12">
    <mergeCell ref="A89:F89"/>
    <mergeCell ref="M47:R47"/>
    <mergeCell ref="M48:R48"/>
    <mergeCell ref="C51:G51"/>
    <mergeCell ref="A1:F1"/>
    <mergeCell ref="A2:F2"/>
    <mergeCell ref="A3:F3"/>
    <mergeCell ref="E6:F6"/>
    <mergeCell ref="C6:D6"/>
    <mergeCell ref="A4:F4"/>
    <mergeCell ref="B48:F48"/>
    <mergeCell ref="A43:F43"/>
  </mergeCells>
  <pageMargins left="1.3" right="0.75" top="0.75" bottom="0.75" header="0.3" footer="0.6"/>
  <pageSetup scale="98" orientation="portrait" horizontalDpi="4294967293" verticalDpi="4294967293" r:id="rId1"/>
  <headerFooter>
    <oddFooter>&amp;C4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Normal="100" zoomScaleSheetLayoutView="100" workbookViewId="0">
      <selection sqref="A1:G1"/>
    </sheetView>
  </sheetViews>
  <sheetFormatPr defaultColWidth="9.109375" defaultRowHeight="13.2" x14ac:dyDescent="0.25"/>
  <cols>
    <col min="1" max="1" width="1.109375" style="2" customWidth="1"/>
    <col min="2" max="2" width="1.88671875" style="2" customWidth="1"/>
    <col min="3" max="3" width="38.5546875" style="2" customWidth="1"/>
    <col min="4" max="4" width="1.6640625" style="2" customWidth="1"/>
    <col min="5" max="5" width="15.5546875" style="3" customWidth="1"/>
    <col min="6" max="6" width="2.33203125" style="2" customWidth="1"/>
    <col min="7" max="7" width="15.88671875" style="3" bestFit="1" customWidth="1"/>
    <col min="8" max="8" width="12.88671875" style="2" bestFit="1" customWidth="1"/>
    <col min="9" max="16384" width="9.109375" style="2"/>
  </cols>
  <sheetData>
    <row r="1" spans="1:8" ht="15.6" x14ac:dyDescent="0.3">
      <c r="A1" s="93" t="s">
        <v>0</v>
      </c>
      <c r="B1" s="93"/>
      <c r="C1" s="93"/>
      <c r="D1" s="93"/>
      <c r="E1" s="93"/>
      <c r="F1" s="93"/>
      <c r="G1" s="93"/>
      <c r="H1" s="18"/>
    </row>
    <row r="2" spans="1:8" ht="15.6" x14ac:dyDescent="0.3">
      <c r="A2" s="93" t="s">
        <v>93</v>
      </c>
      <c r="B2" s="93"/>
      <c r="C2" s="93"/>
      <c r="D2" s="93"/>
      <c r="E2" s="93"/>
      <c r="F2" s="93"/>
      <c r="G2" s="93"/>
      <c r="H2" s="18"/>
    </row>
    <row r="3" spans="1:8" ht="15.6" x14ac:dyDescent="0.3">
      <c r="A3" s="93" t="s">
        <v>191</v>
      </c>
      <c r="B3" s="93"/>
      <c r="C3" s="93"/>
      <c r="D3" s="93"/>
      <c r="E3" s="93"/>
      <c r="F3" s="93"/>
      <c r="G3" s="93"/>
      <c r="H3" s="18"/>
    </row>
    <row r="4" spans="1:8" ht="15.6" x14ac:dyDescent="0.3">
      <c r="A4" s="89" t="s">
        <v>195</v>
      </c>
      <c r="B4" s="89"/>
      <c r="C4" s="89"/>
      <c r="D4" s="89"/>
      <c r="E4" s="89"/>
      <c r="F4" s="89"/>
      <c r="G4" s="89"/>
      <c r="H4" s="18"/>
    </row>
    <row r="5" spans="1:8" ht="15.6" x14ac:dyDescent="0.3">
      <c r="A5" s="18"/>
      <c r="B5" s="18"/>
      <c r="C5" s="18"/>
      <c r="D5" s="18"/>
      <c r="E5" s="19"/>
      <c r="F5" s="18"/>
      <c r="G5" s="19"/>
      <c r="H5" s="18"/>
    </row>
    <row r="6" spans="1:8" ht="15.6" x14ac:dyDescent="0.3">
      <c r="A6" s="18"/>
      <c r="B6" s="18"/>
      <c r="C6" s="18"/>
      <c r="D6" s="94">
        <v>2016</v>
      </c>
      <c r="E6" s="94"/>
      <c r="F6" s="94">
        <v>2015</v>
      </c>
      <c r="G6" s="94"/>
      <c r="H6" s="18"/>
    </row>
    <row r="7" spans="1:8" ht="15.6" x14ac:dyDescent="0.3">
      <c r="A7" s="20"/>
      <c r="B7" s="20" t="s">
        <v>26</v>
      </c>
      <c r="C7" s="18"/>
      <c r="D7" s="18"/>
      <c r="E7" s="19"/>
      <c r="F7" s="18"/>
      <c r="G7" s="19"/>
      <c r="H7" s="18"/>
    </row>
    <row r="8" spans="1:8" ht="15.6" x14ac:dyDescent="0.3">
      <c r="A8" s="18"/>
      <c r="B8" s="18"/>
      <c r="C8" s="81" t="s">
        <v>213</v>
      </c>
      <c r="D8" s="18" t="s">
        <v>3</v>
      </c>
      <c r="E8" s="21">
        <v>4921994.0199999996</v>
      </c>
      <c r="F8" s="18" t="s">
        <v>3</v>
      </c>
      <c r="G8" s="21">
        <v>5029207.0499999989</v>
      </c>
      <c r="H8" s="18"/>
    </row>
    <row r="9" spans="1:8" ht="15.6" x14ac:dyDescent="0.3">
      <c r="A9" s="18"/>
      <c r="B9" s="18"/>
      <c r="C9" s="81" t="s">
        <v>28</v>
      </c>
      <c r="D9" s="18"/>
      <c r="E9" s="21">
        <v>74398850</v>
      </c>
      <c r="F9" s="18"/>
      <c r="G9" s="21">
        <v>67514810</v>
      </c>
      <c r="H9" s="18"/>
    </row>
    <row r="10" spans="1:8" ht="15.6" x14ac:dyDescent="0.3">
      <c r="A10" s="18"/>
      <c r="B10" s="18"/>
      <c r="C10" s="81" t="s">
        <v>29</v>
      </c>
      <c r="D10" s="18"/>
      <c r="E10" s="21">
        <v>0</v>
      </c>
      <c r="F10" s="18"/>
      <c r="G10" s="21">
        <v>0</v>
      </c>
      <c r="H10" s="18"/>
    </row>
    <row r="11" spans="1:8" ht="15.6" x14ac:dyDescent="0.3">
      <c r="A11" s="18"/>
      <c r="B11" s="18"/>
      <c r="C11" s="81" t="s">
        <v>214</v>
      </c>
      <c r="D11" s="18"/>
      <c r="E11" s="21">
        <v>8465088.0299999993</v>
      </c>
      <c r="F11" s="18"/>
      <c r="G11" s="21">
        <v>8087858.1299999999</v>
      </c>
      <c r="H11" s="18"/>
    </row>
    <row r="12" spans="1:8" ht="15.6" x14ac:dyDescent="0.3">
      <c r="A12" s="18"/>
      <c r="B12" s="18"/>
      <c r="C12" s="81" t="s">
        <v>215</v>
      </c>
      <c r="D12" s="18"/>
      <c r="E12" s="21">
        <v>45835.329999999994</v>
      </c>
      <c r="F12" s="18"/>
      <c r="G12" s="21">
        <v>20993.37</v>
      </c>
      <c r="H12" s="18"/>
    </row>
    <row r="13" spans="1:8" ht="15.6" x14ac:dyDescent="0.3">
      <c r="A13" s="18"/>
      <c r="B13" s="18"/>
      <c r="C13" s="81" t="s">
        <v>30</v>
      </c>
      <c r="D13" s="18"/>
      <c r="E13" s="21">
        <v>0</v>
      </c>
      <c r="F13" s="18"/>
      <c r="G13" s="21">
        <v>0</v>
      </c>
      <c r="H13" s="18"/>
    </row>
    <row r="14" spans="1:8" ht="15.6" x14ac:dyDescent="0.3">
      <c r="A14" s="18"/>
      <c r="B14" s="18"/>
      <c r="C14" s="81" t="s">
        <v>31</v>
      </c>
      <c r="D14" s="18"/>
      <c r="E14" s="21">
        <v>423769.48</v>
      </c>
      <c r="F14" s="18"/>
      <c r="G14" s="21">
        <v>399423.05</v>
      </c>
      <c r="H14" s="18"/>
    </row>
    <row r="15" spans="1:8" s="1" customFormat="1" ht="16.2" thickBot="1" x14ac:dyDescent="0.35">
      <c r="A15" s="20"/>
      <c r="B15" s="20" t="s">
        <v>32</v>
      </c>
      <c r="C15" s="20"/>
      <c r="D15" s="83" t="s">
        <v>3</v>
      </c>
      <c r="E15" s="84">
        <f>SUM(E8:E14)</f>
        <v>88255536.859999999</v>
      </c>
      <c r="F15" s="83" t="s">
        <v>3</v>
      </c>
      <c r="G15" s="84">
        <f>SUM(G8:G14)</f>
        <v>81052291.599999994</v>
      </c>
      <c r="H15" s="20"/>
    </row>
    <row r="16" spans="1:8" ht="15.6" x14ac:dyDescent="0.3">
      <c r="A16" s="18"/>
      <c r="B16" s="18"/>
      <c r="C16" s="18"/>
      <c r="D16" s="18"/>
      <c r="E16" s="19"/>
      <c r="F16" s="18"/>
      <c r="G16" s="19"/>
      <c r="H16" s="18"/>
    </row>
    <row r="17" spans="1:8" ht="16.2" x14ac:dyDescent="0.35">
      <c r="A17" s="18"/>
      <c r="B17" s="20" t="s">
        <v>33</v>
      </c>
      <c r="C17" s="24"/>
      <c r="D17" s="18"/>
      <c r="E17" s="19"/>
      <c r="F17" s="18"/>
      <c r="G17" s="19"/>
      <c r="H17" s="18"/>
    </row>
    <row r="18" spans="1:8" ht="15.6" x14ac:dyDescent="0.3">
      <c r="A18" s="18"/>
      <c r="B18" s="18"/>
      <c r="C18" s="81" t="s">
        <v>34</v>
      </c>
      <c r="D18" s="18" t="s">
        <v>3</v>
      </c>
      <c r="E18" s="21">
        <v>35402294.859999999</v>
      </c>
      <c r="F18" s="18" t="s">
        <v>3</v>
      </c>
      <c r="G18" s="21">
        <v>33961795.679999992</v>
      </c>
      <c r="H18" s="18"/>
    </row>
    <row r="19" spans="1:8" ht="15.6" x14ac:dyDescent="0.3">
      <c r="A19" s="18"/>
      <c r="B19" s="18"/>
      <c r="C19" s="81" t="s">
        <v>35</v>
      </c>
      <c r="D19" s="18"/>
      <c r="E19" s="21">
        <v>32703701.880000003</v>
      </c>
      <c r="F19" s="18"/>
      <c r="G19" s="21">
        <v>27286726.630000003</v>
      </c>
      <c r="H19" s="18"/>
    </row>
    <row r="20" spans="1:8" ht="15.6" x14ac:dyDescent="0.3">
      <c r="A20" s="18"/>
      <c r="B20" s="18"/>
      <c r="C20" s="81" t="s">
        <v>36</v>
      </c>
      <c r="D20" s="18"/>
      <c r="E20" s="21">
        <v>6277122.459999999</v>
      </c>
      <c r="F20" s="18"/>
      <c r="G20" s="21">
        <v>3248948.7499999995</v>
      </c>
      <c r="H20" s="18"/>
    </row>
    <row r="21" spans="1:8" ht="15.6" x14ac:dyDescent="0.3">
      <c r="A21" s="18"/>
      <c r="B21" s="18"/>
      <c r="C21" s="81" t="s">
        <v>37</v>
      </c>
      <c r="D21" s="18"/>
      <c r="E21" s="21">
        <v>536365.14</v>
      </c>
      <c r="F21" s="18"/>
      <c r="G21" s="21">
        <v>872004.01</v>
      </c>
      <c r="H21" s="18"/>
    </row>
    <row r="22" spans="1:8" s="1" customFormat="1" ht="16.2" thickBot="1" x14ac:dyDescent="0.35">
      <c r="A22" s="20"/>
      <c r="B22" s="20" t="s">
        <v>38</v>
      </c>
      <c r="C22" s="20"/>
      <c r="D22" s="22" t="s">
        <v>3</v>
      </c>
      <c r="E22" s="23">
        <f>SUM(E18:E21)</f>
        <v>74919484.340000004</v>
      </c>
      <c r="F22" s="22" t="s">
        <v>3</v>
      </c>
      <c r="G22" s="23">
        <f>SUM(G18:G21)</f>
        <v>65369475.069999993</v>
      </c>
      <c r="H22" s="20"/>
    </row>
    <row r="23" spans="1:8" ht="15.6" x14ac:dyDescent="0.3">
      <c r="A23" s="18"/>
      <c r="B23" s="18"/>
      <c r="C23" s="18"/>
      <c r="D23" s="18"/>
      <c r="E23" s="19"/>
      <c r="F23" s="18"/>
      <c r="G23" s="19"/>
      <c r="H23" s="18"/>
    </row>
    <row r="24" spans="1:8" ht="15.6" x14ac:dyDescent="0.3">
      <c r="A24" s="18"/>
      <c r="B24" s="20" t="s">
        <v>39</v>
      </c>
      <c r="C24" s="18"/>
      <c r="D24" s="20" t="s">
        <v>3</v>
      </c>
      <c r="E24" s="25">
        <f>+E15-E22</f>
        <v>13336052.519999996</v>
      </c>
      <c r="F24" s="20" t="s">
        <v>3</v>
      </c>
      <c r="G24" s="25">
        <f>+G15-G22</f>
        <v>15682816.530000001</v>
      </c>
      <c r="H24" s="18"/>
    </row>
    <row r="25" spans="1:8" ht="15.6" x14ac:dyDescent="0.3">
      <c r="A25" s="18"/>
      <c r="B25" s="18"/>
      <c r="C25" s="18" t="s">
        <v>40</v>
      </c>
      <c r="D25" s="18"/>
      <c r="E25" s="19"/>
      <c r="F25" s="18"/>
      <c r="G25" s="19"/>
      <c r="H25" s="18"/>
    </row>
    <row r="26" spans="1:8" ht="15.6" x14ac:dyDescent="0.3">
      <c r="A26" s="18"/>
      <c r="B26" s="18"/>
      <c r="C26" s="81" t="s">
        <v>41</v>
      </c>
      <c r="D26" s="18"/>
      <c r="E26" s="19">
        <v>0</v>
      </c>
      <c r="F26" s="18"/>
      <c r="G26" s="19">
        <v>0</v>
      </c>
      <c r="H26" s="18"/>
    </row>
    <row r="27" spans="1:8" ht="15.6" x14ac:dyDescent="0.3">
      <c r="A27" s="18"/>
      <c r="B27" s="18"/>
      <c r="C27" s="81" t="s">
        <v>42</v>
      </c>
      <c r="D27" s="81"/>
      <c r="E27" s="82">
        <v>-3932587.32</v>
      </c>
      <c r="F27" s="81"/>
      <c r="G27" s="82">
        <v>-2226913.7800000003</v>
      </c>
      <c r="H27" s="18"/>
    </row>
    <row r="28" spans="1:8" ht="16.2" thickBot="1" x14ac:dyDescent="0.35">
      <c r="A28" s="18"/>
      <c r="B28" s="20" t="s">
        <v>43</v>
      </c>
      <c r="C28" s="18"/>
      <c r="D28" s="22" t="s">
        <v>3</v>
      </c>
      <c r="E28" s="23">
        <f>SUM(E24:E27)</f>
        <v>9403465.1999999955</v>
      </c>
      <c r="F28" s="22" t="s">
        <v>3</v>
      </c>
      <c r="G28" s="23">
        <f>SUM(G24:G27)</f>
        <v>13455902.75</v>
      </c>
      <c r="H28" s="18"/>
    </row>
    <row r="29" spans="1:8" s="1" customFormat="1" ht="15.6" x14ac:dyDescent="0.3">
      <c r="A29" s="20"/>
      <c r="B29" s="20"/>
      <c r="C29" s="20"/>
      <c r="D29" s="20"/>
      <c r="E29" s="20"/>
      <c r="F29" s="20"/>
      <c r="G29" s="20"/>
      <c r="H29" s="20"/>
    </row>
    <row r="30" spans="1:8" ht="15.6" x14ac:dyDescent="0.3">
      <c r="A30" s="18"/>
      <c r="B30" s="18"/>
      <c r="C30" s="18"/>
      <c r="D30" s="18"/>
      <c r="E30" s="19"/>
      <c r="F30" s="18"/>
      <c r="G30" s="19"/>
      <c r="H30" s="18"/>
    </row>
    <row r="31" spans="1:8" ht="15.6" x14ac:dyDescent="0.3">
      <c r="A31" s="18"/>
      <c r="B31" s="18"/>
      <c r="C31" s="18"/>
      <c r="D31" s="18"/>
      <c r="E31" s="19"/>
      <c r="F31" s="18"/>
      <c r="G31" s="19"/>
      <c r="H31" s="18"/>
    </row>
    <row r="32" spans="1:8" ht="15.6" x14ac:dyDescent="0.3">
      <c r="A32" s="18"/>
      <c r="B32" s="18"/>
      <c r="C32" s="18"/>
      <c r="D32" s="18"/>
      <c r="E32" s="19"/>
      <c r="F32" s="18"/>
      <c r="G32" s="19"/>
      <c r="H32" s="18"/>
    </row>
    <row r="33" spans="1:8" ht="15.6" x14ac:dyDescent="0.3">
      <c r="A33" s="93" t="s">
        <v>202</v>
      </c>
      <c r="B33" s="93"/>
      <c r="C33" s="93"/>
      <c r="D33" s="93"/>
      <c r="E33" s="93"/>
      <c r="F33" s="93"/>
      <c r="G33" s="93"/>
      <c r="H33" s="18"/>
    </row>
    <row r="34" spans="1:8" ht="15.6" x14ac:dyDescent="0.3">
      <c r="A34" s="18"/>
      <c r="B34" s="18"/>
      <c r="C34" s="18"/>
      <c r="D34" s="18"/>
      <c r="E34" s="19"/>
      <c r="F34" s="18"/>
      <c r="G34" s="19"/>
      <c r="H34" s="18"/>
    </row>
    <row r="35" spans="1:8" ht="15.6" x14ac:dyDescent="0.3">
      <c r="A35" s="18"/>
      <c r="B35" s="18"/>
      <c r="C35" s="18"/>
      <c r="D35" s="18"/>
      <c r="E35" s="19"/>
      <c r="F35" s="18"/>
      <c r="G35" s="19"/>
      <c r="H35" s="18"/>
    </row>
    <row r="36" spans="1:8" ht="15.6" x14ac:dyDescent="0.3">
      <c r="A36" s="18"/>
      <c r="B36" s="18"/>
      <c r="C36" s="18"/>
      <c r="D36" s="18"/>
      <c r="E36" s="19"/>
      <c r="F36" s="18"/>
      <c r="G36" s="19"/>
      <c r="H36" s="18"/>
    </row>
    <row r="37" spans="1:8" ht="15.6" x14ac:dyDescent="0.3">
      <c r="A37" s="18"/>
      <c r="B37" s="18"/>
      <c r="C37" s="18"/>
      <c r="D37" s="18"/>
      <c r="E37" s="19"/>
      <c r="F37" s="18"/>
      <c r="G37" s="19"/>
      <c r="H37" s="18"/>
    </row>
    <row r="38" spans="1:8" ht="15.6" x14ac:dyDescent="0.3">
      <c r="A38" s="18"/>
      <c r="B38" s="18"/>
      <c r="C38" s="18"/>
      <c r="D38" s="18"/>
      <c r="E38" s="19"/>
      <c r="F38" s="18"/>
      <c r="G38" s="19"/>
      <c r="H38" s="18"/>
    </row>
    <row r="39" spans="1:8" ht="15.6" x14ac:dyDescent="0.3">
      <c r="A39" s="18"/>
      <c r="B39" s="18"/>
      <c r="C39" s="18"/>
      <c r="D39" s="18"/>
      <c r="E39" s="19"/>
      <c r="F39" s="18"/>
      <c r="G39" s="19"/>
      <c r="H39" s="18"/>
    </row>
    <row r="40" spans="1:8" ht="15.6" x14ac:dyDescent="0.3">
      <c r="A40" s="18"/>
      <c r="B40" s="18"/>
      <c r="C40" s="18"/>
      <c r="D40" s="18"/>
      <c r="E40" s="19"/>
      <c r="F40" s="18"/>
      <c r="G40" s="19"/>
      <c r="H40" s="18"/>
    </row>
    <row r="41" spans="1:8" ht="15.6" x14ac:dyDescent="0.3">
      <c r="A41" s="18"/>
      <c r="B41" s="18"/>
      <c r="C41" s="18"/>
      <c r="D41" s="18"/>
      <c r="E41" s="19"/>
      <c r="F41" s="18"/>
      <c r="G41" s="19"/>
      <c r="H41" s="18"/>
    </row>
    <row r="42" spans="1:8" ht="15.6" x14ac:dyDescent="0.3">
      <c r="A42" s="18"/>
      <c r="B42" s="18"/>
      <c r="C42" s="18"/>
      <c r="D42" s="26"/>
      <c r="E42" s="27"/>
      <c r="F42" s="28"/>
      <c r="G42" s="27"/>
      <c r="H42" s="28"/>
    </row>
    <row r="43" spans="1:8" ht="15.6" x14ac:dyDescent="0.3">
      <c r="A43" s="18"/>
      <c r="B43" s="18"/>
      <c r="C43" s="18"/>
      <c r="D43" s="28"/>
      <c r="E43" s="27"/>
      <c r="F43" s="28"/>
      <c r="G43" s="27"/>
      <c r="H43" s="28"/>
    </row>
    <row r="44" spans="1:8" ht="15.6" x14ac:dyDescent="0.3">
      <c r="A44" s="18"/>
      <c r="B44" s="18"/>
      <c r="C44" s="18"/>
      <c r="D44" s="92"/>
      <c r="E44" s="92"/>
      <c r="F44" s="92"/>
      <c r="G44" s="92"/>
      <c r="H44" s="92"/>
    </row>
    <row r="45" spans="1:8" ht="15.6" x14ac:dyDescent="0.3">
      <c r="A45" s="18"/>
      <c r="B45" s="18"/>
      <c r="C45" s="18"/>
      <c r="D45" s="95"/>
      <c r="E45" s="95"/>
      <c r="F45" s="95"/>
      <c r="G45" s="95"/>
      <c r="H45" s="95"/>
    </row>
  </sheetData>
  <sheetProtection algorithmName="SHA-512" hashValue="96xKA0etHc3d2mE1BAbW4NfHg6bwd2vS8V0jnLulEeke/pQckVtEG6Knu1fPOEIlA4iei6aJXcp/7Ol3Z9Qe3w==" saltValue="VZXjl6b6VATAvaT+WATlMw==" spinCount="100000" sheet="1" objects="1" scenarios="1" selectLockedCells="1" selectUnlockedCells="1"/>
  <mergeCells count="9">
    <mergeCell ref="D44:H44"/>
    <mergeCell ref="D45:H45"/>
    <mergeCell ref="A1:G1"/>
    <mergeCell ref="A2:G2"/>
    <mergeCell ref="A3:G3"/>
    <mergeCell ref="F6:G6"/>
    <mergeCell ref="D6:E6"/>
    <mergeCell ref="A4:G4"/>
    <mergeCell ref="A33:G33"/>
  </mergeCells>
  <pageMargins left="1.25" right="1" top="1" bottom="1" header="0.3" footer="0.3"/>
  <pageSetup orientation="portrait" horizontalDpi="4294967293" verticalDpi="4294967293" r:id="rId1"/>
  <headerFooter>
    <oddFooter>&amp;C5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zoomScaleNormal="100" zoomScaleSheetLayoutView="85" workbookViewId="0">
      <selection sqref="A1:F1"/>
    </sheetView>
  </sheetViews>
  <sheetFormatPr defaultRowHeight="14.4" x14ac:dyDescent="0.3"/>
  <cols>
    <col min="1" max="1" width="53.6640625" customWidth="1"/>
    <col min="2" max="2" width="0.33203125" hidden="1" customWidth="1"/>
    <col min="3" max="3" width="2.88671875" style="10" customWidth="1"/>
    <col min="4" max="4" width="17.44140625" customWidth="1"/>
    <col min="5" max="5" width="2.6640625" style="10" customWidth="1"/>
    <col min="6" max="6" width="17.6640625" customWidth="1"/>
  </cols>
  <sheetData>
    <row r="1" spans="1:6" ht="15.6" x14ac:dyDescent="0.3">
      <c r="A1" s="93" t="s">
        <v>0</v>
      </c>
      <c r="B1" s="93"/>
      <c r="C1" s="93"/>
      <c r="D1" s="93"/>
      <c r="E1" s="93"/>
      <c r="F1" s="93"/>
    </row>
    <row r="2" spans="1:6" ht="15.6" x14ac:dyDescent="0.3">
      <c r="A2" s="93" t="s">
        <v>96</v>
      </c>
      <c r="B2" s="93"/>
      <c r="C2" s="93"/>
      <c r="D2" s="93"/>
      <c r="E2" s="93"/>
      <c r="F2" s="93"/>
    </row>
    <row r="3" spans="1:6" ht="15.6" x14ac:dyDescent="0.3">
      <c r="A3" s="93" t="s">
        <v>189</v>
      </c>
      <c r="B3" s="93"/>
      <c r="C3" s="93"/>
      <c r="D3" s="93"/>
      <c r="E3" s="93"/>
      <c r="F3" s="93"/>
    </row>
    <row r="4" spans="1:6" ht="15.6" x14ac:dyDescent="0.3">
      <c r="A4" s="89" t="s">
        <v>195</v>
      </c>
      <c r="B4" s="89"/>
      <c r="C4" s="89"/>
      <c r="D4" s="89"/>
      <c r="E4" s="89"/>
      <c r="F4" s="89"/>
    </row>
    <row r="5" spans="1:6" ht="7.5" customHeight="1" x14ac:dyDescent="0.3">
      <c r="A5" s="18"/>
      <c r="B5" s="18"/>
      <c r="C5" s="31"/>
      <c r="D5" s="18"/>
      <c r="E5" s="31"/>
      <c r="F5" s="18"/>
    </row>
    <row r="6" spans="1:6" ht="15" customHeight="1" x14ac:dyDescent="0.3">
      <c r="A6" s="18"/>
      <c r="B6" s="63"/>
      <c r="C6" s="96">
        <v>2016</v>
      </c>
      <c r="D6" s="96"/>
      <c r="E6" s="96">
        <v>2015</v>
      </c>
      <c r="F6" s="96"/>
    </row>
    <row r="7" spans="1:6" ht="15.6" x14ac:dyDescent="0.3">
      <c r="A7" s="20" t="s">
        <v>50</v>
      </c>
      <c r="B7" s="63"/>
      <c r="C7" s="31"/>
      <c r="D7" s="18"/>
      <c r="E7" s="31"/>
      <c r="F7" s="18"/>
    </row>
    <row r="8" spans="1:6" ht="15.6" x14ac:dyDescent="0.3">
      <c r="A8" s="20" t="s">
        <v>51</v>
      </c>
      <c r="B8" s="63"/>
      <c r="C8" s="31"/>
      <c r="D8" s="18"/>
      <c r="E8" s="31"/>
      <c r="F8" s="18"/>
    </row>
    <row r="9" spans="1:6" ht="15.6" x14ac:dyDescent="0.3">
      <c r="A9" s="18" t="s">
        <v>52</v>
      </c>
      <c r="B9" s="64"/>
      <c r="C9" s="31" t="s">
        <v>3</v>
      </c>
      <c r="D9" s="19">
        <v>4921994.0199999996</v>
      </c>
      <c r="E9" s="31" t="s">
        <v>3</v>
      </c>
      <c r="F9" s="19">
        <v>5029207.0499999989</v>
      </c>
    </row>
    <row r="10" spans="1:6" ht="15.6" x14ac:dyDescent="0.3">
      <c r="A10" s="18" t="s">
        <v>53</v>
      </c>
      <c r="B10" s="64"/>
      <c r="C10" s="31"/>
      <c r="D10" s="19">
        <v>74398850</v>
      </c>
      <c r="E10" s="31"/>
      <c r="F10" s="19">
        <v>67514810</v>
      </c>
    </row>
    <row r="11" spans="1:6" ht="15.6" x14ac:dyDescent="0.3">
      <c r="A11" s="18" t="s">
        <v>54</v>
      </c>
      <c r="B11" s="64"/>
      <c r="C11" s="31"/>
      <c r="D11" s="19">
        <v>8396902.6600000001</v>
      </c>
      <c r="E11" s="31"/>
      <c r="F11" s="19">
        <v>8034062.9199999999</v>
      </c>
    </row>
    <row r="12" spans="1:6" ht="15.6" x14ac:dyDescent="0.3">
      <c r="A12" s="18" t="s">
        <v>55</v>
      </c>
      <c r="B12" s="64"/>
      <c r="C12" s="31"/>
      <c r="D12" s="19">
        <v>68185.37</v>
      </c>
      <c r="E12" s="31"/>
      <c r="F12" s="19">
        <v>53795.21</v>
      </c>
    </row>
    <row r="13" spans="1:6" ht="15.6" x14ac:dyDescent="0.3">
      <c r="A13" s="18" t="s">
        <v>56</v>
      </c>
      <c r="B13" s="64"/>
      <c r="C13" s="31"/>
      <c r="D13" s="19">
        <v>0</v>
      </c>
      <c r="E13" s="31"/>
      <c r="F13" s="19">
        <v>0</v>
      </c>
    </row>
    <row r="14" spans="1:6" ht="16.2" thickBot="1" x14ac:dyDescent="0.35">
      <c r="A14" s="18" t="s">
        <v>57</v>
      </c>
      <c r="B14" s="65"/>
      <c r="C14" s="31"/>
      <c r="D14" s="66">
        <v>25518916.359999999</v>
      </c>
      <c r="E14" s="31"/>
      <c r="F14" s="66">
        <v>24597042.729999997</v>
      </c>
    </row>
    <row r="15" spans="1:6" s="5" customFormat="1" ht="16.2" thickBot="1" x14ac:dyDescent="0.35">
      <c r="A15" s="20" t="s">
        <v>58</v>
      </c>
      <c r="B15" s="63"/>
      <c r="C15" s="67" t="s">
        <v>3</v>
      </c>
      <c r="D15" s="66">
        <f>SUM(D9:D14)</f>
        <v>113304848.41</v>
      </c>
      <c r="E15" s="67" t="s">
        <v>3</v>
      </c>
      <c r="F15" s="66">
        <f>SUM(F9:F14)</f>
        <v>105228917.91</v>
      </c>
    </row>
    <row r="16" spans="1:6" s="5" customFormat="1" ht="15.6" x14ac:dyDescent="0.3">
      <c r="A16" s="20" t="s">
        <v>59</v>
      </c>
      <c r="B16" s="63"/>
      <c r="C16" s="68"/>
      <c r="D16" s="69"/>
      <c r="E16" s="68"/>
      <c r="F16" s="69"/>
    </row>
    <row r="17" spans="1:6" ht="15.6" x14ac:dyDescent="0.3">
      <c r="A17" s="18" t="s">
        <v>60</v>
      </c>
      <c r="B17" s="64"/>
      <c r="C17" s="31"/>
      <c r="D17" s="19">
        <v>31066650.839999996</v>
      </c>
      <c r="E17" s="31"/>
      <c r="F17" s="19">
        <v>15347172.98</v>
      </c>
    </row>
    <row r="18" spans="1:6" ht="15.6" x14ac:dyDescent="0.3">
      <c r="A18" s="18" t="s">
        <v>61</v>
      </c>
      <c r="B18" s="64"/>
      <c r="C18" s="31"/>
      <c r="D18" s="19">
        <v>4263390.8800000008</v>
      </c>
      <c r="E18" s="31"/>
      <c r="F18" s="19">
        <v>1168543.96</v>
      </c>
    </row>
    <row r="19" spans="1:6" ht="15.6" x14ac:dyDescent="0.3">
      <c r="A19" s="18" t="s">
        <v>62</v>
      </c>
      <c r="B19" s="64"/>
      <c r="C19" s="31"/>
      <c r="D19" s="19">
        <v>35053392.899999999</v>
      </c>
      <c r="E19" s="31"/>
      <c r="F19" s="19">
        <v>33814035.629999995</v>
      </c>
    </row>
    <row r="20" spans="1:6" ht="15.6" x14ac:dyDescent="0.3">
      <c r="A20" s="18" t="s">
        <v>63</v>
      </c>
      <c r="B20" s="64"/>
      <c r="C20" s="31"/>
      <c r="D20" s="19">
        <v>536365.14</v>
      </c>
      <c r="E20" s="31"/>
      <c r="F20" s="19">
        <v>872004.01</v>
      </c>
    </row>
    <row r="21" spans="1:6" ht="16.2" thickBot="1" x14ac:dyDescent="0.35">
      <c r="A21" s="18" t="s">
        <v>64</v>
      </c>
      <c r="B21" s="64"/>
      <c r="C21" s="31"/>
      <c r="D21" s="66">
        <v>18376489.879999999</v>
      </c>
      <c r="E21" s="31"/>
      <c r="F21" s="66">
        <v>30607179.689999998</v>
      </c>
    </row>
    <row r="22" spans="1:6" s="5" customFormat="1" ht="16.2" thickBot="1" x14ac:dyDescent="0.35">
      <c r="A22" s="20" t="s">
        <v>65</v>
      </c>
      <c r="B22" s="63"/>
      <c r="C22" s="67" t="s">
        <v>3</v>
      </c>
      <c r="D22" s="66">
        <f>SUM(D17:D21)</f>
        <v>89296289.640000001</v>
      </c>
      <c r="E22" s="67" t="s">
        <v>3</v>
      </c>
      <c r="F22" s="66">
        <f>SUM(F17:F21)</f>
        <v>81808936.269999981</v>
      </c>
    </row>
    <row r="23" spans="1:6" s="5" customFormat="1" ht="16.2" thickBot="1" x14ac:dyDescent="0.35">
      <c r="A23" s="20" t="s">
        <v>66</v>
      </c>
      <c r="B23" s="63"/>
      <c r="C23" s="67" t="s">
        <v>3</v>
      </c>
      <c r="D23" s="70">
        <f>+D15-D22</f>
        <v>24008558.769999996</v>
      </c>
      <c r="E23" s="67" t="s">
        <v>3</v>
      </c>
      <c r="F23" s="70">
        <f>+F15-F22</f>
        <v>23419981.640000015</v>
      </c>
    </row>
    <row r="24" spans="1:6" s="5" customFormat="1" ht="15.6" x14ac:dyDescent="0.3">
      <c r="A24" s="20" t="s">
        <v>67</v>
      </c>
      <c r="B24" s="63"/>
      <c r="C24" s="68"/>
      <c r="D24" s="69"/>
      <c r="E24" s="68"/>
      <c r="F24" s="69"/>
    </row>
    <row r="25" spans="1:6" s="5" customFormat="1" ht="15.6" x14ac:dyDescent="0.3">
      <c r="A25" s="20" t="s">
        <v>68</v>
      </c>
      <c r="B25" s="63"/>
      <c r="C25" s="68"/>
      <c r="D25" s="69"/>
      <c r="E25" s="68"/>
      <c r="F25" s="69"/>
    </row>
    <row r="26" spans="1:6" ht="15.6" x14ac:dyDescent="0.3">
      <c r="A26" s="18" t="s">
        <v>69</v>
      </c>
      <c r="B26" s="64"/>
      <c r="C26" s="31"/>
      <c r="D26" s="19">
        <v>0</v>
      </c>
      <c r="E26" s="31"/>
      <c r="F26" s="19">
        <v>0</v>
      </c>
    </row>
    <row r="27" spans="1:6" ht="15.6" x14ac:dyDescent="0.3">
      <c r="A27" s="18" t="s">
        <v>70</v>
      </c>
      <c r="B27" s="64"/>
      <c r="C27" s="31"/>
      <c r="D27" s="47"/>
      <c r="E27" s="31"/>
      <c r="F27" s="47"/>
    </row>
    <row r="28" spans="1:6" ht="15.6" x14ac:dyDescent="0.3">
      <c r="A28" s="18" t="s">
        <v>71</v>
      </c>
      <c r="B28" s="64"/>
      <c r="C28" s="31"/>
      <c r="D28" s="19">
        <v>0</v>
      </c>
      <c r="E28" s="31"/>
      <c r="F28" s="19">
        <v>0</v>
      </c>
    </row>
    <row r="29" spans="1:6" ht="15.6" x14ac:dyDescent="0.3">
      <c r="A29" s="18" t="s">
        <v>72</v>
      </c>
      <c r="B29" s="64"/>
      <c r="C29" s="31"/>
      <c r="D29" s="19">
        <v>0</v>
      </c>
      <c r="E29" s="31"/>
      <c r="F29" s="19">
        <v>0</v>
      </c>
    </row>
    <row r="30" spans="1:6" ht="16.2" thickBot="1" x14ac:dyDescent="0.35">
      <c r="A30" s="18" t="s">
        <v>73</v>
      </c>
      <c r="B30" s="64"/>
      <c r="C30" s="31"/>
      <c r="D30" s="66">
        <v>0</v>
      </c>
      <c r="E30" s="31"/>
      <c r="F30" s="66">
        <v>0</v>
      </c>
    </row>
    <row r="31" spans="1:6" s="5" customFormat="1" ht="16.2" thickBot="1" x14ac:dyDescent="0.35">
      <c r="A31" s="20" t="s">
        <v>74</v>
      </c>
      <c r="B31" s="63"/>
      <c r="C31" s="67" t="s">
        <v>3</v>
      </c>
      <c r="D31" s="71">
        <f>SUM(D26:D30)</f>
        <v>0</v>
      </c>
      <c r="E31" s="67" t="s">
        <v>3</v>
      </c>
      <c r="F31" s="71">
        <f>SUM(F26:F30)</f>
        <v>0</v>
      </c>
    </row>
    <row r="32" spans="1:6" s="5" customFormat="1" ht="15.6" x14ac:dyDescent="0.3">
      <c r="A32" s="20" t="s">
        <v>59</v>
      </c>
      <c r="B32" s="63"/>
      <c r="C32" s="68"/>
      <c r="D32" s="69"/>
      <c r="E32" s="68"/>
      <c r="F32" s="69"/>
    </row>
    <row r="33" spans="1:6" ht="15.6" x14ac:dyDescent="0.3">
      <c r="A33" s="18" t="s">
        <v>75</v>
      </c>
      <c r="B33" s="64"/>
      <c r="C33" s="31"/>
      <c r="D33" s="19">
        <v>0</v>
      </c>
      <c r="E33" s="31"/>
      <c r="F33" s="19">
        <v>0</v>
      </c>
    </row>
    <row r="34" spans="1:6" ht="15.6" x14ac:dyDescent="0.3">
      <c r="A34" s="18" t="s">
        <v>76</v>
      </c>
      <c r="B34" s="64"/>
      <c r="C34" s="31"/>
      <c r="D34" s="19">
        <v>12057224.639999999</v>
      </c>
      <c r="E34" s="31"/>
      <c r="F34" s="19">
        <v>11946163.300000001</v>
      </c>
    </row>
    <row r="35" spans="1:6" ht="15.6" x14ac:dyDescent="0.3">
      <c r="A35" s="18" t="s">
        <v>77</v>
      </c>
      <c r="B35" s="64"/>
      <c r="C35" s="31"/>
      <c r="D35" s="19">
        <v>0</v>
      </c>
      <c r="E35" s="31"/>
      <c r="F35" s="19">
        <v>0</v>
      </c>
    </row>
    <row r="36" spans="1:6" ht="15.6" x14ac:dyDescent="0.3">
      <c r="A36" s="18" t="s">
        <v>78</v>
      </c>
      <c r="B36" s="64"/>
      <c r="C36" s="31"/>
      <c r="D36" s="19">
        <v>0</v>
      </c>
      <c r="E36" s="31"/>
      <c r="F36" s="19">
        <v>0</v>
      </c>
    </row>
    <row r="37" spans="1:6" ht="15.6" x14ac:dyDescent="0.3">
      <c r="A37" s="18" t="s">
        <v>79</v>
      </c>
      <c r="B37" s="64"/>
      <c r="C37" s="31"/>
      <c r="D37" s="19">
        <v>0</v>
      </c>
      <c r="E37" s="31"/>
      <c r="F37" s="19">
        <v>0</v>
      </c>
    </row>
    <row r="38" spans="1:6" ht="16.2" thickBot="1" x14ac:dyDescent="0.35">
      <c r="A38" s="18" t="s">
        <v>80</v>
      </c>
      <c r="B38" s="64"/>
      <c r="C38" s="31"/>
      <c r="D38" s="66">
        <v>0</v>
      </c>
      <c r="E38" s="31"/>
      <c r="F38" s="66">
        <v>0</v>
      </c>
    </row>
    <row r="39" spans="1:6" s="5" customFormat="1" ht="16.2" thickBot="1" x14ac:dyDescent="0.35">
      <c r="A39" s="20" t="s">
        <v>65</v>
      </c>
      <c r="B39" s="63"/>
      <c r="C39" s="67" t="s">
        <v>3</v>
      </c>
      <c r="D39" s="66">
        <f>SUM(D33:D38)</f>
        <v>12057224.639999999</v>
      </c>
      <c r="E39" s="67" t="s">
        <v>3</v>
      </c>
      <c r="F39" s="66">
        <f>SUM(F33:F38)</f>
        <v>11946163.300000001</v>
      </c>
    </row>
    <row r="40" spans="1:6" s="5" customFormat="1" ht="16.2" thickBot="1" x14ac:dyDescent="0.35">
      <c r="A40" s="20" t="s">
        <v>81</v>
      </c>
      <c r="B40" s="63"/>
      <c r="C40" s="67" t="s">
        <v>3</v>
      </c>
      <c r="D40" s="71">
        <f>+D31-D39</f>
        <v>-12057224.639999999</v>
      </c>
      <c r="E40" s="67" t="s">
        <v>3</v>
      </c>
      <c r="F40" s="71">
        <f>+F31-F39</f>
        <v>-11946163.300000001</v>
      </c>
    </row>
    <row r="41" spans="1:6" s="5" customFormat="1" ht="15.6" x14ac:dyDescent="0.3">
      <c r="A41" s="20" t="s">
        <v>82</v>
      </c>
      <c r="B41" s="63"/>
      <c r="C41" s="68"/>
      <c r="D41" s="69"/>
      <c r="E41" s="68"/>
      <c r="F41" s="69"/>
    </row>
    <row r="42" spans="1:6" s="5" customFormat="1" ht="15.6" x14ac:dyDescent="0.3">
      <c r="A42" s="20" t="s">
        <v>51</v>
      </c>
      <c r="B42" s="63"/>
      <c r="C42" s="68"/>
      <c r="D42" s="69"/>
      <c r="E42" s="68"/>
      <c r="F42" s="69"/>
    </row>
    <row r="43" spans="1:6" ht="15.6" x14ac:dyDescent="0.3">
      <c r="A43" s="18" t="s">
        <v>83</v>
      </c>
      <c r="B43" s="18"/>
      <c r="C43" s="31"/>
      <c r="D43" s="47">
        <v>0</v>
      </c>
      <c r="E43" s="31"/>
      <c r="F43" s="47">
        <v>0</v>
      </c>
    </row>
    <row r="44" spans="1:6" ht="16.2" thickBot="1" x14ac:dyDescent="0.35">
      <c r="A44" s="18" t="s">
        <v>84</v>
      </c>
      <c r="B44" s="18"/>
      <c r="C44" s="72"/>
      <c r="D44" s="66">
        <v>0</v>
      </c>
      <c r="E44" s="72"/>
      <c r="F44" s="66">
        <v>292598</v>
      </c>
    </row>
    <row r="45" spans="1:6" ht="16.2" thickBot="1" x14ac:dyDescent="0.35">
      <c r="A45" s="18" t="s">
        <v>74</v>
      </c>
      <c r="B45" s="18"/>
      <c r="C45" s="67" t="s">
        <v>3</v>
      </c>
      <c r="D45" s="66">
        <f>SUM(D43:D44)</f>
        <v>0</v>
      </c>
      <c r="E45" s="67" t="s">
        <v>3</v>
      </c>
      <c r="F45" s="66">
        <f>SUM(F43:F44)</f>
        <v>292598</v>
      </c>
    </row>
    <row r="46" spans="1:6" s="5" customFormat="1" ht="15.6" x14ac:dyDescent="0.3">
      <c r="A46" s="20" t="s">
        <v>59</v>
      </c>
      <c r="B46" s="20"/>
      <c r="C46" s="68"/>
      <c r="D46" s="69"/>
      <c r="E46" s="68"/>
      <c r="F46" s="69"/>
    </row>
    <row r="47" spans="1:6" ht="15.6" x14ac:dyDescent="0.3">
      <c r="A47" s="18" t="s">
        <v>85</v>
      </c>
      <c r="B47" s="18"/>
      <c r="C47" s="31"/>
      <c r="D47" s="47">
        <v>0</v>
      </c>
      <c r="E47" s="31"/>
      <c r="F47" s="47">
        <v>0</v>
      </c>
    </row>
    <row r="48" spans="1:6" ht="15.6" x14ac:dyDescent="0.3">
      <c r="A48" s="18" t="s">
        <v>86</v>
      </c>
      <c r="B48" s="18"/>
      <c r="C48" s="31"/>
      <c r="D48" s="47">
        <v>0</v>
      </c>
      <c r="E48" s="31"/>
      <c r="F48" s="47">
        <v>0</v>
      </c>
    </row>
    <row r="49" spans="1:6" ht="16.2" thickBot="1" x14ac:dyDescent="0.35">
      <c r="A49" s="18" t="s">
        <v>87</v>
      </c>
      <c r="B49" s="18"/>
      <c r="C49" s="31"/>
      <c r="D49" s="66">
        <v>3592057.7699999996</v>
      </c>
      <c r="E49" s="31"/>
      <c r="F49" s="66">
        <v>4730258.55</v>
      </c>
    </row>
    <row r="50" spans="1:6" ht="16.2" thickBot="1" x14ac:dyDescent="0.35">
      <c r="A50" s="18" t="s">
        <v>65</v>
      </c>
      <c r="B50" s="18"/>
      <c r="C50" s="67" t="s">
        <v>3</v>
      </c>
      <c r="D50" s="66">
        <f>SUM(D47:D49)</f>
        <v>3592057.7699999996</v>
      </c>
      <c r="E50" s="67" t="s">
        <v>3</v>
      </c>
      <c r="F50" s="66">
        <f>SUM(F47:F49)</f>
        <v>4730258.55</v>
      </c>
    </row>
    <row r="51" spans="1:6" s="5" customFormat="1" ht="16.2" thickBot="1" x14ac:dyDescent="0.35">
      <c r="A51" s="20" t="s">
        <v>88</v>
      </c>
      <c r="B51" s="20"/>
      <c r="C51" s="67" t="s">
        <v>3</v>
      </c>
      <c r="D51" s="71">
        <f>+D45-D50</f>
        <v>-3592057.7699999996</v>
      </c>
      <c r="E51" s="67" t="s">
        <v>3</v>
      </c>
      <c r="F51" s="71">
        <f>+F45-F50</f>
        <v>-4437660.55</v>
      </c>
    </row>
    <row r="52" spans="1:6" s="5" customFormat="1" ht="15.6" x14ac:dyDescent="0.3">
      <c r="A52" s="20" t="s">
        <v>89</v>
      </c>
      <c r="B52" s="20"/>
      <c r="C52" s="68"/>
      <c r="D52" s="69"/>
      <c r="E52" s="68"/>
      <c r="F52" s="69"/>
    </row>
    <row r="53" spans="1:6" s="5" customFormat="1" ht="15.6" x14ac:dyDescent="0.3">
      <c r="A53" s="20" t="s">
        <v>90</v>
      </c>
      <c r="B53" s="20"/>
      <c r="C53" s="68"/>
      <c r="D53" s="69">
        <f>+D23+D40+D51</f>
        <v>8359276.3599999975</v>
      </c>
      <c r="E53" s="68"/>
      <c r="F53" s="69">
        <f>+F23+F40+F51</f>
        <v>7036157.7900000149</v>
      </c>
    </row>
    <row r="54" spans="1:6" ht="16.2" thickBot="1" x14ac:dyDescent="0.35">
      <c r="A54" s="20" t="s">
        <v>91</v>
      </c>
      <c r="B54" s="20"/>
      <c r="C54" s="31"/>
      <c r="D54" s="66">
        <v>31306113.210000001</v>
      </c>
      <c r="E54" s="31"/>
      <c r="F54" s="66">
        <v>24269955.420000002</v>
      </c>
    </row>
    <row r="55" spans="1:6" ht="16.2" thickBot="1" x14ac:dyDescent="0.35">
      <c r="A55" s="20" t="s">
        <v>92</v>
      </c>
      <c r="B55" s="20"/>
      <c r="C55" s="67" t="s">
        <v>3</v>
      </c>
      <c r="D55" s="70">
        <f>SUM(D53:D54)</f>
        <v>39665389.57</v>
      </c>
      <c r="E55" s="67" t="s">
        <v>3</v>
      </c>
      <c r="F55" s="70">
        <f>SUM(F53:F54)</f>
        <v>31306113.210000016</v>
      </c>
    </row>
    <row r="56" spans="1:6" ht="15.6" x14ac:dyDescent="0.3">
      <c r="A56" s="18"/>
      <c r="B56" s="18"/>
      <c r="C56" s="31"/>
      <c r="D56" s="46"/>
      <c r="E56" s="31"/>
      <c r="F56" s="46"/>
    </row>
    <row r="57" spans="1:6" ht="15.6" x14ac:dyDescent="0.3">
      <c r="A57" s="20" t="s">
        <v>163</v>
      </c>
      <c r="B57" s="73"/>
      <c r="C57" s="56"/>
      <c r="D57" s="47"/>
      <c r="E57" s="56"/>
      <c r="F57" s="47"/>
    </row>
    <row r="58" spans="1:6" ht="15.6" x14ac:dyDescent="0.3">
      <c r="A58" s="18" t="s">
        <v>164</v>
      </c>
      <c r="B58" s="73"/>
      <c r="C58" s="56"/>
      <c r="D58" s="47"/>
      <c r="E58" s="56"/>
      <c r="F58" s="47"/>
    </row>
    <row r="59" spans="1:6" ht="15.6" x14ac:dyDescent="0.3">
      <c r="A59" s="18" t="s">
        <v>165</v>
      </c>
      <c r="B59" s="56"/>
      <c r="C59" s="74"/>
      <c r="D59" s="47"/>
      <c r="E59" s="74"/>
      <c r="F59" s="47"/>
    </row>
    <row r="60" spans="1:6" ht="15.6" x14ac:dyDescent="0.3">
      <c r="A60" s="18" t="s">
        <v>166</v>
      </c>
      <c r="B60" s="56"/>
      <c r="C60" s="56"/>
      <c r="D60" s="47"/>
      <c r="E60" s="56"/>
      <c r="F60" s="47"/>
    </row>
    <row r="61" spans="1:6" ht="15.6" x14ac:dyDescent="0.3">
      <c r="A61" s="18" t="s">
        <v>174</v>
      </c>
      <c r="B61" s="75"/>
      <c r="C61" s="31" t="s">
        <v>3</v>
      </c>
      <c r="D61" s="47">
        <v>26409114.319999993</v>
      </c>
      <c r="E61" s="31" t="s">
        <v>3</v>
      </c>
      <c r="F61" s="47">
        <v>16997578.689999998</v>
      </c>
    </row>
    <row r="62" spans="1:6" ht="15.6" x14ac:dyDescent="0.3">
      <c r="A62" s="18" t="s">
        <v>170</v>
      </c>
      <c r="B62" s="73"/>
      <c r="C62" s="57"/>
      <c r="D62" s="47">
        <v>528981.89000000013</v>
      </c>
      <c r="E62" s="57"/>
      <c r="F62" s="47">
        <v>756484.16000000015</v>
      </c>
    </row>
    <row r="63" spans="1:6" ht="15.6" x14ac:dyDescent="0.3">
      <c r="A63" s="18" t="s">
        <v>169</v>
      </c>
      <c r="B63" s="73"/>
      <c r="C63" s="57"/>
      <c r="D63" s="47">
        <v>7313984.6299999999</v>
      </c>
      <c r="E63" s="57"/>
      <c r="F63" s="47">
        <v>6553000.2199999997</v>
      </c>
    </row>
    <row r="64" spans="1:6" ht="15.6" x14ac:dyDescent="0.3">
      <c r="A64" s="18" t="s">
        <v>167</v>
      </c>
      <c r="B64" s="73"/>
      <c r="C64" s="57"/>
      <c r="D64" s="47">
        <v>3449075.45</v>
      </c>
      <c r="E64" s="57"/>
      <c r="F64" s="47">
        <v>2380997.77</v>
      </c>
    </row>
    <row r="65" spans="1:6" ht="15.6" x14ac:dyDescent="0.3">
      <c r="A65" s="18" t="s">
        <v>168</v>
      </c>
      <c r="B65" s="73"/>
      <c r="C65" s="57"/>
      <c r="D65" s="47">
        <v>78567.38</v>
      </c>
      <c r="E65" s="57"/>
      <c r="F65" s="47">
        <v>90277.139999999985</v>
      </c>
    </row>
    <row r="66" spans="1:6" ht="15.6" x14ac:dyDescent="0.3">
      <c r="A66" s="18" t="s">
        <v>171</v>
      </c>
      <c r="B66" s="73"/>
      <c r="C66" s="57"/>
      <c r="D66" s="47"/>
      <c r="E66" s="57"/>
      <c r="F66" s="47">
        <v>0</v>
      </c>
    </row>
    <row r="67" spans="1:6" ht="16.2" thickBot="1" x14ac:dyDescent="0.35">
      <c r="A67" s="18" t="s">
        <v>172</v>
      </c>
      <c r="B67" s="73"/>
      <c r="C67" s="66"/>
      <c r="D67" s="43">
        <v>1885665.9</v>
      </c>
      <c r="E67" s="66"/>
      <c r="F67" s="43">
        <v>4527775.2299999977</v>
      </c>
    </row>
    <row r="68" spans="1:6" ht="16.2" thickBot="1" x14ac:dyDescent="0.35">
      <c r="A68" s="20" t="s">
        <v>173</v>
      </c>
      <c r="B68" s="76"/>
      <c r="C68" s="77" t="s">
        <v>3</v>
      </c>
      <c r="D68" s="78">
        <f>SUM(D61:D67)</f>
        <v>39665389.57</v>
      </c>
      <c r="E68" s="77" t="s">
        <v>3</v>
      </c>
      <c r="F68" s="78">
        <f>SUM(F61:F67)</f>
        <v>31306113.209999993</v>
      </c>
    </row>
    <row r="69" spans="1:6" ht="6.75" customHeight="1" x14ac:dyDescent="0.3">
      <c r="A69" s="20"/>
      <c r="B69" s="76"/>
      <c r="C69" s="74"/>
      <c r="D69" s="18"/>
      <c r="E69" s="74"/>
      <c r="F69" s="18"/>
    </row>
    <row r="70" spans="1:6" ht="15.6" x14ac:dyDescent="0.3">
      <c r="A70" s="18" t="s">
        <v>175</v>
      </c>
      <c r="B70" s="76"/>
      <c r="C70" s="74"/>
      <c r="D70" s="18"/>
      <c r="E70" s="74"/>
      <c r="F70" s="18"/>
    </row>
    <row r="71" spans="1:6" ht="15.6" x14ac:dyDescent="0.3">
      <c r="A71" s="18"/>
      <c r="B71" s="76"/>
      <c r="C71" s="74"/>
      <c r="D71" s="18"/>
      <c r="E71" s="74"/>
      <c r="F71" s="18"/>
    </row>
    <row r="72" spans="1:6" ht="15.6" x14ac:dyDescent="0.3">
      <c r="A72" s="18" t="s">
        <v>176</v>
      </c>
      <c r="B72" s="76"/>
      <c r="C72" s="18" t="s">
        <v>3</v>
      </c>
      <c r="D72" s="47">
        <v>9403465.1999999918</v>
      </c>
      <c r="E72" s="18" t="s">
        <v>3</v>
      </c>
      <c r="F72" s="47">
        <v>13455902.750000006</v>
      </c>
    </row>
    <row r="73" spans="1:6" ht="15.6" x14ac:dyDescent="0.3">
      <c r="A73" s="18" t="s">
        <v>177</v>
      </c>
      <c r="B73" s="76"/>
      <c r="C73" s="31"/>
      <c r="D73" s="46"/>
      <c r="E73" s="31"/>
      <c r="F73" s="46"/>
    </row>
    <row r="74" spans="1:6" ht="15.6" x14ac:dyDescent="0.3">
      <c r="A74" s="18" t="s">
        <v>178</v>
      </c>
      <c r="B74" s="76"/>
      <c r="C74" s="31"/>
      <c r="D74" s="47">
        <v>6277122.459999999</v>
      </c>
      <c r="E74" s="31"/>
      <c r="F74" s="47">
        <v>3248948.7499999995</v>
      </c>
    </row>
    <row r="75" spans="1:6" ht="15.6" x14ac:dyDescent="0.3">
      <c r="A75" s="18" t="s">
        <v>179</v>
      </c>
      <c r="B75" s="76"/>
      <c r="C75" s="31"/>
      <c r="D75" s="46"/>
      <c r="E75" s="31"/>
      <c r="F75" s="46"/>
    </row>
    <row r="76" spans="1:6" ht="15.6" x14ac:dyDescent="0.3">
      <c r="A76" s="18" t="s">
        <v>180</v>
      </c>
      <c r="B76" s="76"/>
      <c r="C76" s="31"/>
      <c r="D76" s="46"/>
      <c r="E76" s="31"/>
      <c r="F76" s="46"/>
    </row>
    <row r="77" spans="1:6" ht="15.6" x14ac:dyDescent="0.3">
      <c r="A77" s="18" t="s">
        <v>181</v>
      </c>
      <c r="B77" s="76"/>
      <c r="C77" s="31"/>
      <c r="D77" s="47">
        <v>16135377.049999993</v>
      </c>
      <c r="E77" s="31"/>
      <c r="F77" s="47">
        <v>10120404.58</v>
      </c>
    </row>
    <row r="78" spans="1:6" ht="15.6" x14ac:dyDescent="0.3">
      <c r="A78" s="19" t="s">
        <v>182</v>
      </c>
      <c r="B78" s="76"/>
      <c r="C78" s="31"/>
      <c r="D78" s="46"/>
      <c r="E78" s="31"/>
      <c r="F78" s="46"/>
    </row>
    <row r="79" spans="1:6" ht="15.6" x14ac:dyDescent="0.3">
      <c r="A79" s="19" t="s">
        <v>183</v>
      </c>
      <c r="B79" s="76"/>
      <c r="C79" s="31"/>
      <c r="D79" s="46"/>
      <c r="E79" s="31"/>
      <c r="F79" s="46"/>
    </row>
    <row r="80" spans="1:6" ht="15.6" x14ac:dyDescent="0.3">
      <c r="A80" s="19" t="s">
        <v>184</v>
      </c>
      <c r="B80" s="76"/>
      <c r="C80" s="31"/>
      <c r="D80" s="47">
        <v>364440.33</v>
      </c>
      <c r="E80" s="31"/>
      <c r="F80" s="47">
        <v>760086.17</v>
      </c>
    </row>
    <row r="81" spans="1:6" ht="15.6" x14ac:dyDescent="0.3">
      <c r="A81" s="18" t="s">
        <v>185</v>
      </c>
      <c r="B81" s="76"/>
      <c r="C81" s="31"/>
      <c r="D81" s="46"/>
      <c r="E81" s="31"/>
      <c r="F81" s="46"/>
    </row>
    <row r="82" spans="1:6" ht="16.2" thickBot="1" x14ac:dyDescent="0.35">
      <c r="A82" s="18" t="s">
        <v>186</v>
      </c>
      <c r="B82" s="76"/>
      <c r="C82" s="72"/>
      <c r="D82" s="66">
        <v>-8171846.2699999996</v>
      </c>
      <c r="E82" s="72"/>
      <c r="F82" s="66">
        <v>-4165360.6100000003</v>
      </c>
    </row>
    <row r="83" spans="1:6" ht="16.2" thickBot="1" x14ac:dyDescent="0.35">
      <c r="A83" s="20" t="s">
        <v>187</v>
      </c>
      <c r="B83" s="76"/>
      <c r="C83" s="77" t="s">
        <v>3</v>
      </c>
      <c r="D83" s="34">
        <f>SUM(D72:D82)</f>
        <v>24008558.769999985</v>
      </c>
      <c r="E83" s="77" t="s">
        <v>3</v>
      </c>
      <c r="F83" s="34">
        <f>SUM(F72:F82)</f>
        <v>23419981.640000008</v>
      </c>
    </row>
    <row r="84" spans="1:6" ht="15.6" x14ac:dyDescent="0.3">
      <c r="A84" s="20">
        <v>7</v>
      </c>
      <c r="B84" s="76"/>
      <c r="C84" s="76"/>
      <c r="D84" s="42"/>
      <c r="E84" s="76"/>
      <c r="F84" s="42"/>
    </row>
    <row r="85" spans="1:6" ht="15.6" x14ac:dyDescent="0.3">
      <c r="B85" s="76"/>
      <c r="C85" s="76"/>
      <c r="D85" s="42"/>
      <c r="E85" s="76"/>
      <c r="F85" s="42"/>
    </row>
    <row r="86" spans="1:6" ht="15.6" x14ac:dyDescent="0.3">
      <c r="A86" s="20"/>
      <c r="B86" s="76"/>
      <c r="C86" s="76"/>
      <c r="D86" s="42"/>
      <c r="E86" s="76"/>
      <c r="F86" s="42"/>
    </row>
    <row r="87" spans="1:6" ht="15.6" x14ac:dyDescent="0.3">
      <c r="A87" s="20"/>
      <c r="B87" s="76"/>
      <c r="C87" s="74">
        <v>7</v>
      </c>
      <c r="D87" s="18"/>
      <c r="E87" s="74"/>
      <c r="F87" s="18"/>
    </row>
    <row r="88" spans="1:6" ht="15.6" x14ac:dyDescent="0.3">
      <c r="A88" s="19"/>
      <c r="B88" s="19"/>
      <c r="C88" s="26"/>
      <c r="D88" s="28"/>
      <c r="E88" s="26"/>
      <c r="F88" s="28"/>
    </row>
    <row r="89" spans="1:6" ht="15.6" x14ac:dyDescent="0.3">
      <c r="A89" s="18"/>
      <c r="B89" s="18"/>
      <c r="C89" s="29"/>
      <c r="D89" s="28"/>
      <c r="E89" s="29"/>
      <c r="F89" s="28"/>
    </row>
    <row r="90" spans="1:6" ht="15.6" x14ac:dyDescent="0.3">
      <c r="A90" s="18"/>
      <c r="B90" s="18"/>
      <c r="C90" s="79"/>
      <c r="D90" s="79"/>
      <c r="E90" s="79"/>
      <c r="F90" s="79"/>
    </row>
    <row r="91" spans="1:6" ht="15.6" x14ac:dyDescent="0.3">
      <c r="A91" s="18"/>
      <c r="B91" s="18"/>
      <c r="C91" s="80"/>
      <c r="D91" s="80"/>
      <c r="E91" s="80"/>
      <c r="F91" s="80"/>
    </row>
    <row r="92" spans="1:6" x14ac:dyDescent="0.3">
      <c r="C92" s="90"/>
      <c r="D92" s="90"/>
      <c r="E92" s="90"/>
      <c r="F92" s="90"/>
    </row>
    <row r="93" spans="1:6" x14ac:dyDescent="0.3">
      <c r="C93" s="91"/>
      <c r="D93" s="91"/>
      <c r="E93" s="91"/>
      <c r="F93" s="91"/>
    </row>
  </sheetData>
  <sheetProtection algorithmName="SHA-512" hashValue="9EmB+9RPGkrrNKMr/jGaPgACKBE2rqOiUDcSpHBu08/O89o9+4El/R4GH2ktYXG+CzxyIaTorb8/DfPm9nIEXw==" saltValue="HldyDRibwdgifryyxmJgkw==" spinCount="100000" sheet="1" objects="1" scenarios="1" selectLockedCells="1" selectUnlockedCells="1"/>
  <mergeCells count="10">
    <mergeCell ref="E92:F92"/>
    <mergeCell ref="E93:F93"/>
    <mergeCell ref="C92:D92"/>
    <mergeCell ref="C93:D93"/>
    <mergeCell ref="C6:D6"/>
    <mergeCell ref="A1:F1"/>
    <mergeCell ref="A2:F2"/>
    <mergeCell ref="A3:F3"/>
    <mergeCell ref="A4:F4"/>
    <mergeCell ref="E6:F6"/>
  </mergeCells>
  <pageMargins left="0.8" right="0.5" top="1" bottom="1" header="0.3" footer="0.3"/>
  <pageSetup scale="97" firstPageNumber="6" orientation="portrait" useFirstPageNumber="1" horizontalDpi="4294967293" verticalDpi="4294967293" r:id="rId1"/>
  <headerFooter differentFirst="1">
    <evenFooter>&amp;C7</evenFooter>
    <firstFooter>&amp;C&amp;P</firstFooter>
  </headerFooter>
  <rowBreaks count="1" manualBreakCount="1">
    <brk id="42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zoomScaleNormal="100" zoomScaleSheetLayoutView="85" workbookViewId="0"/>
  </sheetViews>
  <sheetFormatPr defaultColWidth="9.109375" defaultRowHeight="14.4" x14ac:dyDescent="0.3"/>
  <cols>
    <col min="1" max="1" width="1.44140625" style="8" customWidth="1"/>
    <col min="2" max="2" width="1.88671875" style="8" customWidth="1"/>
    <col min="3" max="3" width="2.44140625" style="8" customWidth="1"/>
    <col min="4" max="4" width="2" style="8" customWidth="1"/>
    <col min="5" max="5" width="34.88671875" style="8" customWidth="1"/>
    <col min="6" max="6" width="3.109375" style="8" customWidth="1"/>
    <col min="7" max="7" width="2.44140625" style="8" customWidth="1"/>
    <col min="8" max="8" width="16.33203125" style="7" customWidth="1"/>
    <col min="9" max="9" width="2.6640625" style="13" customWidth="1"/>
    <col min="10" max="10" width="16.6640625" style="7" customWidth="1"/>
    <col min="11" max="11" width="2.6640625" style="13" customWidth="1"/>
    <col min="12" max="12" width="13.33203125" style="7" customWidth="1"/>
    <col min="13" max="13" width="2.6640625" style="13" customWidth="1"/>
    <col min="14" max="14" width="16.33203125" style="7" customWidth="1"/>
    <col min="15" max="15" width="2.109375" style="13" customWidth="1"/>
    <col min="16" max="16" width="17.33203125" style="7" customWidth="1"/>
    <col min="17" max="17" width="14.33203125" style="8" bestFit="1" customWidth="1"/>
    <col min="18" max="18" width="15.33203125" style="8" bestFit="1" customWidth="1"/>
    <col min="19" max="19" width="12.33203125" style="8" bestFit="1" customWidth="1"/>
    <col min="20" max="16384" width="9.109375" style="8"/>
  </cols>
  <sheetData>
    <row r="1" spans="1:16" ht="15.6" x14ac:dyDescent="0.3">
      <c r="A1" s="44" t="s">
        <v>0</v>
      </c>
      <c r="B1" s="44"/>
      <c r="C1" s="44"/>
      <c r="D1" s="44"/>
      <c r="E1" s="44"/>
      <c r="F1" s="44"/>
      <c r="G1" s="44"/>
      <c r="H1" s="45"/>
      <c r="I1" s="45"/>
      <c r="J1" s="45"/>
      <c r="K1" s="45"/>
      <c r="L1" s="45"/>
      <c r="M1" s="45"/>
      <c r="N1" s="45"/>
      <c r="O1" s="45"/>
      <c r="P1" s="45"/>
    </row>
    <row r="2" spans="1:16" ht="15.6" x14ac:dyDescent="0.3">
      <c r="A2" s="97" t="s">
        <v>216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ht="15.6" x14ac:dyDescent="0.3">
      <c r="A3" s="44" t="s">
        <v>189</v>
      </c>
      <c r="B3" s="44"/>
      <c r="C3" s="44"/>
      <c r="D3" s="44"/>
      <c r="E3" s="44"/>
      <c r="F3" s="44"/>
      <c r="G3" s="44"/>
      <c r="H3" s="45"/>
      <c r="I3" s="45"/>
      <c r="J3" s="45"/>
      <c r="K3" s="45"/>
      <c r="L3" s="45"/>
      <c r="M3" s="45"/>
      <c r="N3" s="45"/>
      <c r="O3" s="45"/>
      <c r="P3" s="45"/>
    </row>
    <row r="4" spans="1:16" ht="15.6" x14ac:dyDescent="0.3">
      <c r="A4" s="46"/>
      <c r="B4" s="46"/>
      <c r="C4" s="46"/>
      <c r="D4" s="46"/>
      <c r="E4" s="46"/>
      <c r="F4" s="46"/>
      <c r="G4" s="46"/>
      <c r="H4" s="47"/>
      <c r="I4" s="48"/>
      <c r="J4" s="47"/>
      <c r="K4" s="48"/>
      <c r="L4" s="47"/>
      <c r="M4" s="48"/>
      <c r="N4" s="47"/>
      <c r="O4" s="48"/>
      <c r="P4" s="47"/>
    </row>
    <row r="5" spans="1:16" ht="15.6" x14ac:dyDescent="0.3">
      <c r="A5" s="46"/>
      <c r="B5" s="46"/>
      <c r="C5" s="46"/>
      <c r="D5" s="46"/>
      <c r="E5" s="46"/>
      <c r="F5" s="46"/>
      <c r="G5" s="46"/>
      <c r="H5" s="47"/>
      <c r="I5" s="48"/>
      <c r="J5" s="47"/>
      <c r="K5" s="48"/>
      <c r="L5" s="47"/>
      <c r="M5" s="48"/>
      <c r="N5" s="47"/>
      <c r="O5" s="48"/>
      <c r="P5" s="47"/>
    </row>
    <row r="6" spans="1:16" ht="15" customHeight="1" x14ac:dyDescent="0.3">
      <c r="A6" s="100" t="s">
        <v>159</v>
      </c>
      <c r="B6" s="100"/>
      <c r="C6" s="100"/>
      <c r="D6" s="100"/>
      <c r="E6" s="100"/>
      <c r="F6" s="101"/>
      <c r="G6" s="102" t="s">
        <v>158</v>
      </c>
      <c r="H6" s="102"/>
      <c r="I6" s="102"/>
      <c r="J6" s="102"/>
      <c r="K6" s="103" t="s">
        <v>157</v>
      </c>
      <c r="L6" s="103"/>
      <c r="M6" s="103" t="s">
        <v>156</v>
      </c>
      <c r="N6" s="103"/>
      <c r="O6" s="103" t="s">
        <v>155</v>
      </c>
      <c r="P6" s="103"/>
    </row>
    <row r="7" spans="1:16" x14ac:dyDescent="0.3">
      <c r="A7" s="100"/>
      <c r="B7" s="100"/>
      <c r="C7" s="100"/>
      <c r="D7" s="100"/>
      <c r="E7" s="100"/>
      <c r="F7" s="101"/>
      <c r="G7" s="102" t="s">
        <v>154</v>
      </c>
      <c r="H7" s="102"/>
      <c r="I7" s="102" t="s">
        <v>153</v>
      </c>
      <c r="J7" s="102"/>
      <c r="K7" s="103"/>
      <c r="L7" s="103"/>
      <c r="M7" s="103"/>
      <c r="N7" s="103"/>
      <c r="O7" s="103"/>
      <c r="P7" s="103"/>
    </row>
    <row r="8" spans="1:16" ht="20.25" customHeight="1" x14ac:dyDescent="0.3">
      <c r="A8" s="100"/>
      <c r="B8" s="100"/>
      <c r="C8" s="100"/>
      <c r="D8" s="100"/>
      <c r="E8" s="100"/>
      <c r="F8" s="101"/>
      <c r="G8" s="105"/>
      <c r="H8" s="105"/>
      <c r="I8" s="105"/>
      <c r="J8" s="105"/>
      <c r="K8" s="104"/>
      <c r="L8" s="104"/>
      <c r="M8" s="104"/>
      <c r="N8" s="104"/>
      <c r="O8" s="104"/>
      <c r="P8" s="104"/>
    </row>
    <row r="9" spans="1:16" ht="15.6" x14ac:dyDescent="0.3">
      <c r="A9" s="49" t="s">
        <v>26</v>
      </c>
      <c r="B9" s="46"/>
      <c r="C9" s="46"/>
      <c r="D9" s="46"/>
      <c r="E9" s="46"/>
      <c r="F9" s="46"/>
      <c r="G9" s="46"/>
      <c r="H9" s="47"/>
      <c r="I9" s="48"/>
      <c r="J9" s="47"/>
      <c r="K9" s="48"/>
      <c r="L9" s="47"/>
      <c r="M9" s="48"/>
      <c r="N9" s="47"/>
      <c r="O9" s="48"/>
      <c r="P9" s="47"/>
    </row>
    <row r="10" spans="1:16" ht="15.6" x14ac:dyDescent="0.3">
      <c r="A10" s="46"/>
      <c r="B10" s="46" t="s">
        <v>152</v>
      </c>
      <c r="C10" s="46" t="s">
        <v>151</v>
      </c>
      <c r="D10" s="46"/>
      <c r="E10" s="46"/>
      <c r="F10" s="46"/>
      <c r="G10" s="46"/>
      <c r="H10" s="47"/>
      <c r="I10" s="48"/>
      <c r="J10" s="47"/>
      <c r="K10" s="48"/>
      <c r="L10" s="47"/>
      <c r="M10" s="48"/>
      <c r="N10" s="47"/>
      <c r="O10" s="48"/>
      <c r="P10" s="47"/>
    </row>
    <row r="11" spans="1:16" ht="15.6" x14ac:dyDescent="0.3">
      <c r="A11" s="46"/>
      <c r="B11" s="46"/>
      <c r="C11" s="50" t="s">
        <v>139</v>
      </c>
      <c r="D11" s="46" t="s">
        <v>27</v>
      </c>
      <c r="E11" s="46"/>
      <c r="F11" s="46"/>
      <c r="G11" s="46"/>
      <c r="H11" s="47"/>
      <c r="I11" s="48"/>
      <c r="J11" s="47"/>
      <c r="K11" s="48"/>
      <c r="L11" s="47"/>
      <c r="M11" s="48"/>
      <c r="N11" s="47"/>
      <c r="O11" s="48"/>
      <c r="P11" s="47"/>
    </row>
    <row r="12" spans="1:16" ht="15.6" x14ac:dyDescent="0.3">
      <c r="A12" s="46"/>
      <c r="B12" s="46"/>
      <c r="C12" s="46"/>
      <c r="D12" s="46"/>
      <c r="E12" s="46" t="s">
        <v>150</v>
      </c>
      <c r="F12" s="46"/>
      <c r="G12" s="46" t="s">
        <v>3</v>
      </c>
      <c r="H12" s="47">
        <v>1068600</v>
      </c>
      <c r="I12" s="51" t="s">
        <v>3</v>
      </c>
      <c r="J12" s="47">
        <v>1068600</v>
      </c>
      <c r="K12" s="51" t="s">
        <v>3</v>
      </c>
      <c r="L12" s="47">
        <f>+H12-J12</f>
        <v>0</v>
      </c>
      <c r="M12" s="51" t="s">
        <v>3</v>
      </c>
      <c r="N12" s="47">
        <v>1415778.06</v>
      </c>
      <c r="O12" s="51" t="s">
        <v>3</v>
      </c>
      <c r="P12" s="47">
        <f>+N12-J12</f>
        <v>347178.06000000006</v>
      </c>
    </row>
    <row r="13" spans="1:16" ht="15.6" x14ac:dyDescent="0.3">
      <c r="A13" s="46"/>
      <c r="B13" s="46"/>
      <c r="C13" s="46"/>
      <c r="D13" s="46"/>
      <c r="E13" s="46" t="s">
        <v>149</v>
      </c>
      <c r="F13" s="46"/>
      <c r="G13" s="46"/>
      <c r="H13" s="47">
        <v>906300</v>
      </c>
      <c r="I13" s="48"/>
      <c r="J13" s="47">
        <v>906300</v>
      </c>
      <c r="K13" s="48"/>
      <c r="L13" s="47">
        <f>+H13-J13</f>
        <v>0</v>
      </c>
      <c r="M13" s="48"/>
      <c r="N13" s="47">
        <v>1170367.3099999998</v>
      </c>
      <c r="O13" s="48"/>
      <c r="P13" s="47">
        <f>+N13-J13</f>
        <v>264067.30999999982</v>
      </c>
    </row>
    <row r="14" spans="1:16" ht="15.6" x14ac:dyDescent="0.3">
      <c r="A14" s="46"/>
      <c r="B14" s="46"/>
      <c r="C14" s="46"/>
      <c r="D14" s="46"/>
      <c r="E14" s="46" t="s">
        <v>148</v>
      </c>
      <c r="F14" s="46"/>
      <c r="G14" s="46"/>
      <c r="H14" s="47">
        <v>551700</v>
      </c>
      <c r="I14" s="48"/>
      <c r="J14" s="47">
        <v>551700</v>
      </c>
      <c r="K14" s="48"/>
      <c r="L14" s="47">
        <f>+H14-J14</f>
        <v>0</v>
      </c>
      <c r="M14" s="48"/>
      <c r="N14" s="47">
        <v>566126.07999999996</v>
      </c>
      <c r="O14" s="48"/>
      <c r="P14" s="47">
        <f>+N14-J14</f>
        <v>14426.079999999958</v>
      </c>
    </row>
    <row r="15" spans="1:16" ht="15.6" x14ac:dyDescent="0.3">
      <c r="A15" s="46"/>
      <c r="B15" s="46"/>
      <c r="C15" s="46"/>
      <c r="D15" s="46" t="s">
        <v>147</v>
      </c>
      <c r="E15" s="46"/>
      <c r="F15" s="46"/>
      <c r="G15" s="52" t="s">
        <v>3</v>
      </c>
      <c r="H15" s="53">
        <f>SUM(H12:H14)</f>
        <v>2526600</v>
      </c>
      <c r="I15" s="52" t="s">
        <v>3</v>
      </c>
      <c r="J15" s="53">
        <f t="shared" ref="J15:P15" si="0">SUM(J12:J14)</f>
        <v>2526600</v>
      </c>
      <c r="K15" s="52" t="s">
        <v>3</v>
      </c>
      <c r="L15" s="53">
        <f>SUM(L12:L14)</f>
        <v>0</v>
      </c>
      <c r="M15" s="52" t="s">
        <v>3</v>
      </c>
      <c r="N15" s="53">
        <f t="shared" si="0"/>
        <v>3152271.45</v>
      </c>
      <c r="O15" s="52" t="s">
        <v>3</v>
      </c>
      <c r="P15" s="53">
        <f t="shared" si="0"/>
        <v>625671.44999999984</v>
      </c>
    </row>
    <row r="16" spans="1:16" ht="15.6" x14ac:dyDescent="0.3">
      <c r="A16" s="46"/>
      <c r="B16" s="46"/>
      <c r="C16" s="50" t="s">
        <v>137</v>
      </c>
      <c r="D16" s="46" t="s">
        <v>146</v>
      </c>
      <c r="E16" s="46"/>
      <c r="F16" s="46"/>
      <c r="G16" s="46"/>
      <c r="H16" s="47"/>
      <c r="I16" s="48"/>
      <c r="J16" s="47"/>
      <c r="K16" s="48"/>
      <c r="L16" s="47"/>
      <c r="M16" s="48"/>
      <c r="N16" s="47"/>
      <c r="O16" s="48"/>
      <c r="P16" s="47"/>
    </row>
    <row r="17" spans="1:16" ht="15.6" x14ac:dyDescent="0.3">
      <c r="A17" s="46"/>
      <c r="B17" s="46"/>
      <c r="C17" s="46"/>
      <c r="D17" s="46"/>
      <c r="E17" s="46" t="s">
        <v>145</v>
      </c>
      <c r="F17" s="46"/>
      <c r="G17" s="46"/>
      <c r="H17" s="47">
        <v>1744000</v>
      </c>
      <c r="I17" s="48"/>
      <c r="J17" s="47">
        <v>1744000</v>
      </c>
      <c r="K17" s="48"/>
      <c r="L17" s="47">
        <f>+H17-J17</f>
        <v>0</v>
      </c>
      <c r="M17" s="48"/>
      <c r="N17" s="47">
        <v>2248358.5699999998</v>
      </c>
      <c r="O17" s="48"/>
      <c r="P17" s="47">
        <f>+N17-J17</f>
        <v>504358.56999999983</v>
      </c>
    </row>
    <row r="18" spans="1:16" ht="15.6" x14ac:dyDescent="0.3">
      <c r="A18" s="46"/>
      <c r="B18" s="46"/>
      <c r="C18" s="46"/>
      <c r="D18" s="46"/>
      <c r="E18" s="46" t="s">
        <v>144</v>
      </c>
      <c r="F18" s="46"/>
      <c r="G18" s="46"/>
      <c r="H18" s="47">
        <v>4902380</v>
      </c>
      <c r="I18" s="48"/>
      <c r="J18" s="47">
        <v>4902380</v>
      </c>
      <c r="K18" s="48"/>
      <c r="L18" s="47">
        <f>+H18-J18</f>
        <v>0</v>
      </c>
      <c r="M18" s="48"/>
      <c r="N18" s="47">
        <v>6214126.9199999999</v>
      </c>
      <c r="O18" s="48"/>
      <c r="P18" s="47">
        <f>+N18-J18</f>
        <v>1311746.92</v>
      </c>
    </row>
    <row r="19" spans="1:16" ht="15.6" x14ac:dyDescent="0.3">
      <c r="A19" s="46"/>
      <c r="B19" s="46"/>
      <c r="C19" s="46"/>
      <c r="D19" s="46"/>
      <c r="E19" s="46" t="s">
        <v>143</v>
      </c>
      <c r="F19" s="46"/>
      <c r="G19" s="46"/>
      <c r="H19" s="47">
        <v>342750</v>
      </c>
      <c r="I19" s="48"/>
      <c r="J19" s="47">
        <v>342750</v>
      </c>
      <c r="K19" s="48"/>
      <c r="L19" s="47">
        <f>+H19-J19</f>
        <v>0</v>
      </c>
      <c r="M19" s="48"/>
      <c r="N19" s="47">
        <v>423769.48</v>
      </c>
      <c r="O19" s="48"/>
      <c r="P19" s="47">
        <f>+N19-J19</f>
        <v>81019.479999999981</v>
      </c>
    </row>
    <row r="20" spans="1:16" ht="15.6" x14ac:dyDescent="0.3">
      <c r="A20" s="46"/>
      <c r="B20" s="46"/>
      <c r="C20" s="46"/>
      <c r="D20" s="46" t="s">
        <v>142</v>
      </c>
      <c r="E20" s="46"/>
      <c r="F20" s="46"/>
      <c r="G20" s="52" t="s">
        <v>3</v>
      </c>
      <c r="H20" s="53">
        <f>SUM(H17:H19)</f>
        <v>6989130</v>
      </c>
      <c r="I20" s="52" t="s">
        <v>3</v>
      </c>
      <c r="J20" s="53">
        <f t="shared" ref="J20:P20" si="1">SUM(J17:J19)</f>
        <v>6989130</v>
      </c>
      <c r="K20" s="52" t="s">
        <v>3</v>
      </c>
      <c r="L20" s="53">
        <f>SUM(L17:L19)</f>
        <v>0</v>
      </c>
      <c r="M20" s="52" t="s">
        <v>3</v>
      </c>
      <c r="N20" s="53">
        <f t="shared" si="1"/>
        <v>8886254.9700000007</v>
      </c>
      <c r="O20" s="52" t="s">
        <v>3</v>
      </c>
      <c r="P20" s="53">
        <f t="shared" si="1"/>
        <v>1897124.9699999997</v>
      </c>
    </row>
    <row r="21" spans="1:16" ht="15.6" x14ac:dyDescent="0.3">
      <c r="A21" s="46"/>
      <c r="B21" s="46" t="s">
        <v>141</v>
      </c>
      <c r="C21" s="46" t="s">
        <v>140</v>
      </c>
      <c r="D21" s="46"/>
      <c r="E21" s="46"/>
      <c r="F21" s="46"/>
      <c r="G21" s="46"/>
      <c r="H21" s="47"/>
      <c r="I21" s="48"/>
      <c r="J21" s="47"/>
      <c r="K21" s="48"/>
      <c r="L21" s="47"/>
      <c r="M21" s="48"/>
      <c r="N21" s="47"/>
      <c r="O21" s="48"/>
      <c r="P21" s="47"/>
    </row>
    <row r="22" spans="1:16" ht="15.6" x14ac:dyDescent="0.3">
      <c r="A22" s="46"/>
      <c r="B22" s="46"/>
      <c r="C22" s="50" t="s">
        <v>139</v>
      </c>
      <c r="D22" s="46" t="s">
        <v>138</v>
      </c>
      <c r="E22" s="46"/>
      <c r="F22" s="46"/>
      <c r="G22" s="46"/>
      <c r="H22" s="47">
        <v>74183405</v>
      </c>
      <c r="I22" s="48"/>
      <c r="J22" s="47">
        <v>74183405</v>
      </c>
      <c r="K22" s="48"/>
      <c r="L22" s="47">
        <f t="shared" ref="L22:L38" si="2">+H22-J22</f>
        <v>0</v>
      </c>
      <c r="M22" s="48"/>
      <c r="N22" s="47">
        <v>74398850</v>
      </c>
      <c r="O22" s="48"/>
      <c r="P22" s="47">
        <f t="shared" ref="P22:P38" si="3">+N22-J22</f>
        <v>215445</v>
      </c>
    </row>
    <row r="23" spans="1:16" ht="15.6" x14ac:dyDescent="0.3">
      <c r="A23" s="46"/>
      <c r="B23" s="46"/>
      <c r="C23" s="50" t="s">
        <v>137</v>
      </c>
      <c r="D23" s="46" t="s">
        <v>160</v>
      </c>
      <c r="E23" s="46"/>
      <c r="F23" s="46"/>
      <c r="G23" s="46"/>
      <c r="H23" s="47"/>
      <c r="I23" s="48"/>
      <c r="J23" s="47">
        <f>+H18-J18</f>
        <v>0</v>
      </c>
      <c r="K23" s="48"/>
      <c r="L23" s="47">
        <f t="shared" si="2"/>
        <v>0</v>
      </c>
      <c r="M23" s="48"/>
      <c r="N23" s="47"/>
      <c r="O23" s="48"/>
      <c r="P23" s="47">
        <f t="shared" si="3"/>
        <v>0</v>
      </c>
    </row>
    <row r="24" spans="1:16" ht="15.6" x14ac:dyDescent="0.3">
      <c r="A24" s="46"/>
      <c r="B24" s="46"/>
      <c r="C24" s="50" t="s">
        <v>136</v>
      </c>
      <c r="D24" s="46" t="s">
        <v>135</v>
      </c>
      <c r="E24" s="46"/>
      <c r="F24" s="46"/>
      <c r="G24" s="46"/>
      <c r="H24" s="47"/>
      <c r="I24" s="48"/>
      <c r="J24" s="47"/>
      <c r="K24" s="48"/>
      <c r="L24" s="47">
        <f t="shared" si="2"/>
        <v>0</v>
      </c>
      <c r="M24" s="48"/>
      <c r="N24" s="47"/>
      <c r="O24" s="48"/>
      <c r="P24" s="47">
        <f t="shared" si="3"/>
        <v>0</v>
      </c>
    </row>
    <row r="25" spans="1:16" ht="15.6" x14ac:dyDescent="0.3">
      <c r="A25" s="46"/>
      <c r="B25" s="46"/>
      <c r="C25" s="46"/>
      <c r="D25" s="46"/>
      <c r="E25" s="46" t="s">
        <v>134</v>
      </c>
      <c r="F25" s="46"/>
      <c r="G25" s="46"/>
      <c r="H25" s="47"/>
      <c r="I25" s="48"/>
      <c r="J25" s="47"/>
      <c r="K25" s="48"/>
      <c r="L25" s="47">
        <f t="shared" si="2"/>
        <v>0</v>
      </c>
      <c r="M25" s="48"/>
      <c r="N25" s="47"/>
      <c r="O25" s="48"/>
      <c r="P25" s="47">
        <f t="shared" si="3"/>
        <v>0</v>
      </c>
    </row>
    <row r="26" spans="1:16" ht="15.6" x14ac:dyDescent="0.3">
      <c r="A26" s="46"/>
      <c r="B26" s="46"/>
      <c r="C26" s="46"/>
      <c r="D26" s="46"/>
      <c r="E26" s="46" t="s">
        <v>133</v>
      </c>
      <c r="F26" s="46"/>
      <c r="G26" s="46"/>
      <c r="H26" s="47"/>
      <c r="I26" s="48"/>
      <c r="J26" s="47"/>
      <c r="K26" s="48"/>
      <c r="L26" s="47">
        <f t="shared" si="2"/>
        <v>0</v>
      </c>
      <c r="M26" s="48"/>
      <c r="N26" s="47"/>
      <c r="O26" s="48"/>
      <c r="P26" s="47">
        <f t="shared" si="3"/>
        <v>0</v>
      </c>
    </row>
    <row r="27" spans="1:16" ht="15.6" x14ac:dyDescent="0.3">
      <c r="A27" s="46"/>
      <c r="B27" s="46"/>
      <c r="C27" s="46"/>
      <c r="D27" s="46"/>
      <c r="E27" s="46" t="s">
        <v>132</v>
      </c>
      <c r="F27" s="46"/>
      <c r="G27" s="46"/>
      <c r="H27" s="47"/>
      <c r="I27" s="48"/>
      <c r="J27" s="47"/>
      <c r="K27" s="48"/>
      <c r="L27" s="47">
        <f t="shared" si="2"/>
        <v>0</v>
      </c>
      <c r="M27" s="48"/>
      <c r="N27" s="47"/>
      <c r="O27" s="48"/>
      <c r="P27" s="47">
        <f t="shared" si="3"/>
        <v>0</v>
      </c>
    </row>
    <row r="28" spans="1:16" ht="15.6" x14ac:dyDescent="0.3">
      <c r="A28" s="46"/>
      <c r="B28" s="46"/>
      <c r="C28" s="46"/>
      <c r="D28" s="46"/>
      <c r="E28" s="46" t="s">
        <v>192</v>
      </c>
      <c r="F28" s="46"/>
      <c r="G28" s="46"/>
      <c r="H28" s="47"/>
      <c r="I28" s="48"/>
      <c r="J28" s="47"/>
      <c r="K28" s="48"/>
      <c r="L28" s="47">
        <f t="shared" si="2"/>
        <v>0</v>
      </c>
      <c r="M28" s="48"/>
      <c r="N28" s="47">
        <v>45835.33</v>
      </c>
      <c r="O28" s="48"/>
      <c r="P28" s="47">
        <f t="shared" si="3"/>
        <v>45835.33</v>
      </c>
    </row>
    <row r="29" spans="1:16" ht="15.6" x14ac:dyDescent="0.3">
      <c r="A29" s="46"/>
      <c r="B29" s="46"/>
      <c r="C29" s="50" t="s">
        <v>131</v>
      </c>
      <c r="D29" s="46" t="s">
        <v>130</v>
      </c>
      <c r="E29" s="46"/>
      <c r="F29" s="46"/>
      <c r="G29" s="46"/>
      <c r="H29" s="47"/>
      <c r="I29" s="48"/>
      <c r="J29" s="47"/>
      <c r="K29" s="48"/>
      <c r="L29" s="47">
        <f t="shared" si="2"/>
        <v>0</v>
      </c>
      <c r="M29" s="48"/>
      <c r="N29" s="47"/>
      <c r="O29" s="48"/>
      <c r="P29" s="47">
        <f t="shared" si="3"/>
        <v>0</v>
      </c>
    </row>
    <row r="30" spans="1:16" ht="15.6" x14ac:dyDescent="0.3">
      <c r="A30" s="46"/>
      <c r="B30" s="46"/>
      <c r="C30" s="46"/>
      <c r="D30" s="46"/>
      <c r="E30" s="46" t="s">
        <v>129</v>
      </c>
      <c r="F30" s="46"/>
      <c r="G30" s="46"/>
      <c r="H30" s="47"/>
      <c r="I30" s="48"/>
      <c r="J30" s="47"/>
      <c r="K30" s="48"/>
      <c r="L30" s="47">
        <f t="shared" si="2"/>
        <v>0</v>
      </c>
      <c r="M30" s="48"/>
      <c r="N30" s="47"/>
      <c r="O30" s="48"/>
      <c r="P30" s="47">
        <f t="shared" si="3"/>
        <v>0</v>
      </c>
    </row>
    <row r="31" spans="1:16" ht="15.6" x14ac:dyDescent="0.3">
      <c r="A31" s="46"/>
      <c r="B31" s="46"/>
      <c r="C31" s="46"/>
      <c r="D31" s="46"/>
      <c r="E31" s="46" t="s">
        <v>128</v>
      </c>
      <c r="F31" s="46"/>
      <c r="G31" s="46"/>
      <c r="H31" s="47"/>
      <c r="I31" s="48"/>
      <c r="J31" s="47"/>
      <c r="K31" s="48"/>
      <c r="L31" s="47">
        <f t="shared" si="2"/>
        <v>0</v>
      </c>
      <c r="M31" s="48"/>
      <c r="N31" s="47"/>
      <c r="O31" s="48"/>
      <c r="P31" s="47">
        <f t="shared" si="3"/>
        <v>0</v>
      </c>
    </row>
    <row r="32" spans="1:16" ht="15.6" x14ac:dyDescent="0.3">
      <c r="A32" s="46"/>
      <c r="B32" s="46"/>
      <c r="C32" s="50" t="s">
        <v>127</v>
      </c>
      <c r="D32" s="46" t="s">
        <v>126</v>
      </c>
      <c r="E32" s="46"/>
      <c r="F32" s="46"/>
      <c r="G32" s="46"/>
      <c r="H32" s="47"/>
      <c r="I32" s="48"/>
      <c r="J32" s="47"/>
      <c r="K32" s="48"/>
      <c r="L32" s="47">
        <f t="shared" si="2"/>
        <v>0</v>
      </c>
      <c r="M32" s="48"/>
      <c r="N32" s="47"/>
      <c r="O32" s="48"/>
      <c r="P32" s="47">
        <f t="shared" si="3"/>
        <v>0</v>
      </c>
    </row>
    <row r="33" spans="1:19" ht="15.6" x14ac:dyDescent="0.3">
      <c r="A33" s="46"/>
      <c r="B33" s="46"/>
      <c r="C33" s="50" t="s">
        <v>125</v>
      </c>
      <c r="D33" s="46" t="s">
        <v>124</v>
      </c>
      <c r="E33" s="46"/>
      <c r="F33" s="46"/>
      <c r="G33" s="46"/>
      <c r="H33" s="47"/>
      <c r="I33" s="48"/>
      <c r="J33" s="47"/>
      <c r="K33" s="48"/>
      <c r="L33" s="47">
        <f t="shared" si="2"/>
        <v>0</v>
      </c>
      <c r="M33" s="48"/>
      <c r="N33" s="47"/>
      <c r="O33" s="48"/>
      <c r="P33" s="47">
        <f t="shared" si="3"/>
        <v>0</v>
      </c>
    </row>
    <row r="34" spans="1:19" ht="15.6" x14ac:dyDescent="0.3">
      <c r="A34" s="46"/>
      <c r="B34" s="46"/>
      <c r="C34" s="46"/>
      <c r="D34" s="46"/>
      <c r="E34" s="46" t="s">
        <v>123</v>
      </c>
      <c r="F34" s="46"/>
      <c r="G34" s="46"/>
      <c r="H34" s="47"/>
      <c r="I34" s="48"/>
      <c r="J34" s="47"/>
      <c r="K34" s="48"/>
      <c r="L34" s="47">
        <f t="shared" si="2"/>
        <v>0</v>
      </c>
      <c r="M34" s="48"/>
      <c r="N34" s="47"/>
      <c r="O34" s="48"/>
      <c r="P34" s="47">
        <f t="shared" si="3"/>
        <v>0</v>
      </c>
    </row>
    <row r="35" spans="1:19" ht="15.6" x14ac:dyDescent="0.3">
      <c r="A35" s="46"/>
      <c r="B35" s="46"/>
      <c r="C35" s="46"/>
      <c r="D35" s="46"/>
      <c r="E35" s="46" t="s">
        <v>122</v>
      </c>
      <c r="F35" s="46"/>
      <c r="G35" s="46"/>
      <c r="H35" s="47"/>
      <c r="I35" s="48"/>
      <c r="J35" s="47"/>
      <c r="K35" s="48"/>
      <c r="L35" s="47">
        <f t="shared" si="2"/>
        <v>0</v>
      </c>
      <c r="M35" s="48"/>
      <c r="N35" s="47"/>
      <c r="O35" s="48"/>
      <c r="P35" s="47">
        <f t="shared" si="3"/>
        <v>0</v>
      </c>
    </row>
    <row r="36" spans="1:19" ht="15.6" x14ac:dyDescent="0.3">
      <c r="A36" s="46"/>
      <c r="B36" s="46"/>
      <c r="C36" s="46"/>
      <c r="D36" s="46"/>
      <c r="E36" s="46" t="s">
        <v>121</v>
      </c>
      <c r="F36" s="46"/>
      <c r="G36" s="46"/>
      <c r="H36" s="47"/>
      <c r="I36" s="48"/>
      <c r="J36" s="47"/>
      <c r="K36" s="48"/>
      <c r="L36" s="47">
        <f t="shared" si="2"/>
        <v>0</v>
      </c>
      <c r="M36" s="48"/>
      <c r="N36" s="47"/>
      <c r="O36" s="48"/>
      <c r="P36" s="47">
        <f t="shared" si="3"/>
        <v>0</v>
      </c>
    </row>
    <row r="37" spans="1:19" ht="15.6" x14ac:dyDescent="0.3">
      <c r="A37" s="46"/>
      <c r="B37" s="46"/>
      <c r="C37" s="46"/>
      <c r="D37" s="46"/>
      <c r="E37" s="46" t="s">
        <v>120</v>
      </c>
      <c r="F37" s="46"/>
      <c r="G37" s="46"/>
      <c r="H37" s="47"/>
      <c r="I37" s="48"/>
      <c r="J37" s="47"/>
      <c r="K37" s="48"/>
      <c r="L37" s="47">
        <f t="shared" si="2"/>
        <v>0</v>
      </c>
      <c r="M37" s="48"/>
      <c r="N37" s="47"/>
      <c r="O37" s="48"/>
      <c r="P37" s="47">
        <f t="shared" si="3"/>
        <v>0</v>
      </c>
    </row>
    <row r="38" spans="1:19" ht="15.6" x14ac:dyDescent="0.3">
      <c r="A38" s="46"/>
      <c r="B38" s="46" t="s">
        <v>119</v>
      </c>
      <c r="C38" s="46" t="s">
        <v>118</v>
      </c>
      <c r="D38" s="46"/>
      <c r="E38" s="46"/>
      <c r="F38" s="46"/>
      <c r="G38" s="46"/>
      <c r="H38" s="47"/>
      <c r="I38" s="48"/>
      <c r="J38" s="47"/>
      <c r="K38" s="48"/>
      <c r="L38" s="47">
        <f t="shared" si="2"/>
        <v>0</v>
      </c>
      <c r="M38" s="48"/>
      <c r="N38" s="47"/>
      <c r="O38" s="48"/>
      <c r="P38" s="47">
        <f t="shared" si="3"/>
        <v>0</v>
      </c>
    </row>
    <row r="39" spans="1:19" ht="15.6" x14ac:dyDescent="0.3">
      <c r="A39" s="49" t="s">
        <v>117</v>
      </c>
      <c r="B39" s="46"/>
      <c r="C39" s="46"/>
      <c r="D39" s="46"/>
      <c r="E39" s="46"/>
      <c r="F39" s="46"/>
      <c r="G39" s="54" t="s">
        <v>3</v>
      </c>
      <c r="H39" s="55">
        <f>SUM(H22:H38)+H20+H15</f>
        <v>83699135</v>
      </c>
      <c r="I39" s="54" t="s">
        <v>3</v>
      </c>
      <c r="J39" s="55">
        <f t="shared" ref="J39:P39" si="4">SUM(J22:J38)+J20+J15</f>
        <v>83699135</v>
      </c>
      <c r="K39" s="54" t="s">
        <v>3</v>
      </c>
      <c r="L39" s="55">
        <f>SUM(L22:L38)</f>
        <v>0</v>
      </c>
      <c r="M39" s="54" t="s">
        <v>3</v>
      </c>
      <c r="N39" s="55">
        <f t="shared" si="4"/>
        <v>86483211.75</v>
      </c>
      <c r="O39" s="54" t="s">
        <v>3</v>
      </c>
      <c r="P39" s="55">
        <f t="shared" si="4"/>
        <v>2784076.7499999995</v>
      </c>
    </row>
    <row r="40" spans="1:19" ht="15.6" x14ac:dyDescent="0.3">
      <c r="A40" s="49" t="s">
        <v>116</v>
      </c>
      <c r="B40" s="46"/>
      <c r="C40" s="46"/>
      <c r="D40" s="46"/>
      <c r="E40" s="46"/>
      <c r="F40" s="46"/>
      <c r="G40" s="46"/>
      <c r="H40" s="47"/>
      <c r="I40" s="48"/>
      <c r="J40" s="47"/>
      <c r="K40" s="48"/>
      <c r="L40" s="47"/>
      <c r="M40" s="48"/>
      <c r="N40" s="47"/>
      <c r="O40" s="48"/>
      <c r="P40" s="47"/>
      <c r="R40" s="7"/>
    </row>
    <row r="41" spans="1:19" ht="15.6" x14ac:dyDescent="0.3">
      <c r="A41" s="46"/>
      <c r="B41" s="49" t="s">
        <v>104</v>
      </c>
      <c r="C41" s="46"/>
      <c r="D41" s="46"/>
      <c r="E41" s="46"/>
      <c r="F41" s="46"/>
      <c r="G41" s="46"/>
      <c r="H41" s="47"/>
      <c r="I41" s="48"/>
      <c r="J41" s="47"/>
      <c r="K41" s="48"/>
      <c r="L41" s="47"/>
      <c r="M41" s="48"/>
      <c r="N41" s="47"/>
      <c r="O41" s="48"/>
      <c r="P41" s="47"/>
      <c r="R41" s="7"/>
    </row>
    <row r="42" spans="1:19" ht="15.6" x14ac:dyDescent="0.3">
      <c r="A42" s="46"/>
      <c r="B42" s="46"/>
      <c r="C42" s="46" t="s">
        <v>34</v>
      </c>
      <c r="D42" s="46"/>
      <c r="E42" s="46"/>
      <c r="F42" s="46"/>
      <c r="G42" s="46"/>
      <c r="H42" s="47">
        <v>23830842.300000001</v>
      </c>
      <c r="I42" s="48"/>
      <c r="J42" s="47">
        <v>23830842.300000001</v>
      </c>
      <c r="K42" s="48"/>
      <c r="L42" s="47">
        <v>0</v>
      </c>
      <c r="M42" s="48"/>
      <c r="N42" s="47">
        <v>22551531.52</v>
      </c>
      <c r="O42" s="48"/>
      <c r="P42" s="47">
        <f>+N42-J42</f>
        <v>-1279310.7800000012</v>
      </c>
      <c r="R42" s="7"/>
    </row>
    <row r="43" spans="1:19" ht="15.6" x14ac:dyDescent="0.3">
      <c r="A43" s="46"/>
      <c r="B43" s="46"/>
      <c r="C43" s="46" t="s">
        <v>35</v>
      </c>
      <c r="D43" s="46"/>
      <c r="E43" s="46"/>
      <c r="F43" s="46"/>
      <c r="G43" s="46"/>
      <c r="H43" s="47">
        <v>18844928.050000001</v>
      </c>
      <c r="I43" s="48"/>
      <c r="J43" s="47">
        <v>18844928.050000001</v>
      </c>
      <c r="K43" s="48"/>
      <c r="L43" s="47">
        <v>0</v>
      </c>
      <c r="M43" s="48"/>
      <c r="N43" s="47">
        <v>18479732.039999999</v>
      </c>
      <c r="O43" s="48"/>
      <c r="P43" s="47">
        <f>+N43-J43</f>
        <v>-365196.01000000164</v>
      </c>
      <c r="Q43" s="9"/>
      <c r="R43" s="7"/>
      <c r="S43" s="9"/>
    </row>
    <row r="44" spans="1:19" ht="15.6" x14ac:dyDescent="0.3">
      <c r="A44" s="46"/>
      <c r="B44" s="46"/>
      <c r="C44" s="46" t="s">
        <v>105</v>
      </c>
      <c r="D44" s="46"/>
      <c r="E44" s="46"/>
      <c r="F44" s="46"/>
      <c r="G44" s="46"/>
      <c r="H44" s="47">
        <v>2060000</v>
      </c>
      <c r="I44" s="48"/>
      <c r="J44" s="47">
        <v>2060000</v>
      </c>
      <c r="K44" s="48"/>
      <c r="L44" s="47">
        <v>0</v>
      </c>
      <c r="M44" s="48"/>
      <c r="N44" s="47">
        <v>1458914.65</v>
      </c>
      <c r="O44" s="48"/>
      <c r="P44" s="47">
        <f>+N44-J44</f>
        <v>-601085.35000000009</v>
      </c>
      <c r="Q44" s="9"/>
      <c r="R44" s="7"/>
      <c r="S44" s="9"/>
    </row>
    <row r="45" spans="1:19" ht="15.6" x14ac:dyDescent="0.3">
      <c r="A45" s="46"/>
      <c r="B45" s="49" t="s">
        <v>102</v>
      </c>
      <c r="C45" s="46"/>
      <c r="D45" s="46"/>
      <c r="E45" s="46"/>
      <c r="F45" s="46"/>
      <c r="G45" s="46"/>
      <c r="H45" s="47"/>
      <c r="I45" s="48"/>
      <c r="J45" s="47"/>
      <c r="K45" s="48"/>
      <c r="L45" s="47"/>
      <c r="M45" s="48"/>
      <c r="N45" s="47"/>
      <c r="O45" s="48"/>
      <c r="P45" s="47"/>
      <c r="Q45" s="9"/>
      <c r="R45" s="7"/>
    </row>
    <row r="46" spans="1:19" ht="15.6" x14ac:dyDescent="0.3">
      <c r="A46" s="46"/>
      <c r="B46" s="46"/>
      <c r="C46" s="46" t="s">
        <v>34</v>
      </c>
      <c r="D46" s="46"/>
      <c r="E46" s="46"/>
      <c r="F46" s="46"/>
      <c r="G46" s="46"/>
      <c r="H46" s="47">
        <v>4221802.03</v>
      </c>
      <c r="I46" s="48"/>
      <c r="J46" s="47">
        <v>4221802.03</v>
      </c>
      <c r="K46" s="48"/>
      <c r="L46" s="47">
        <v>0</v>
      </c>
      <c r="M46" s="48"/>
      <c r="N46" s="47">
        <v>4221802.03</v>
      </c>
      <c r="O46" s="48"/>
      <c r="P46" s="47">
        <f>+N46-J46</f>
        <v>0</v>
      </c>
      <c r="R46" s="7"/>
    </row>
    <row r="47" spans="1:19" ht="15.6" x14ac:dyDescent="0.3">
      <c r="A47" s="46"/>
      <c r="B47" s="46"/>
      <c r="C47" s="46" t="s">
        <v>35</v>
      </c>
      <c r="D47" s="46"/>
      <c r="E47" s="46"/>
      <c r="F47" s="46"/>
      <c r="G47" s="46"/>
      <c r="H47" s="47">
        <v>2927605</v>
      </c>
      <c r="I47" s="48"/>
      <c r="J47" s="47">
        <v>2927605</v>
      </c>
      <c r="K47" s="48"/>
      <c r="L47" s="47">
        <v>0</v>
      </c>
      <c r="M47" s="48"/>
      <c r="N47" s="47">
        <v>2901194.55</v>
      </c>
      <c r="O47" s="48"/>
      <c r="P47" s="47">
        <f>+N47-J47</f>
        <v>-26410.450000000186</v>
      </c>
      <c r="R47" s="7"/>
    </row>
    <row r="48" spans="1:19" ht="15.6" x14ac:dyDescent="0.3">
      <c r="A48" s="46"/>
      <c r="B48" s="46"/>
      <c r="C48" s="46" t="s">
        <v>105</v>
      </c>
      <c r="D48" s="46"/>
      <c r="E48" s="46"/>
      <c r="F48" s="46"/>
      <c r="G48" s="46"/>
      <c r="H48" s="47">
        <v>0</v>
      </c>
      <c r="I48" s="48"/>
      <c r="J48" s="47">
        <v>0</v>
      </c>
      <c r="K48" s="48"/>
      <c r="L48" s="47">
        <v>0</v>
      </c>
      <c r="M48" s="48"/>
      <c r="N48" s="47">
        <v>0</v>
      </c>
      <c r="O48" s="48"/>
      <c r="P48" s="47">
        <f>+N48-J48</f>
        <v>0</v>
      </c>
      <c r="R48" s="7"/>
    </row>
    <row r="49" spans="1:18" ht="15.6" x14ac:dyDescent="0.3">
      <c r="A49" s="46"/>
      <c r="B49" s="49" t="s">
        <v>101</v>
      </c>
      <c r="C49" s="46"/>
      <c r="D49" s="46"/>
      <c r="E49" s="46"/>
      <c r="F49" s="46"/>
      <c r="G49" s="46"/>
      <c r="H49" s="47"/>
      <c r="I49" s="48"/>
      <c r="J49" s="47"/>
      <c r="K49" s="48"/>
      <c r="L49" s="47"/>
      <c r="M49" s="48"/>
      <c r="N49" s="47"/>
      <c r="O49" s="48"/>
      <c r="P49" s="47"/>
      <c r="R49" s="7"/>
    </row>
    <row r="50" spans="1:18" ht="15.6" x14ac:dyDescent="0.3">
      <c r="A50" s="46"/>
      <c r="B50" s="46"/>
      <c r="C50" s="46" t="s">
        <v>34</v>
      </c>
      <c r="D50" s="46"/>
      <c r="E50" s="46"/>
      <c r="F50" s="46"/>
      <c r="G50" s="46"/>
      <c r="H50" s="47">
        <v>0</v>
      </c>
      <c r="I50" s="48"/>
      <c r="J50" s="47">
        <v>0</v>
      </c>
      <c r="K50" s="48"/>
      <c r="L50" s="47">
        <v>0</v>
      </c>
      <c r="M50" s="48"/>
      <c r="N50" s="47">
        <v>0</v>
      </c>
      <c r="O50" s="48"/>
      <c r="P50" s="47">
        <f>+N50-J50</f>
        <v>0</v>
      </c>
    </row>
    <row r="51" spans="1:18" ht="15.6" x14ac:dyDescent="0.3">
      <c r="A51" s="46"/>
      <c r="B51" s="46"/>
      <c r="C51" s="46" t="s">
        <v>35</v>
      </c>
      <c r="D51" s="46"/>
      <c r="E51" s="46"/>
      <c r="F51" s="46"/>
      <c r="G51" s="46"/>
      <c r="H51" s="47">
        <v>0</v>
      </c>
      <c r="I51" s="48"/>
      <c r="J51" s="47">
        <v>0</v>
      </c>
      <c r="K51" s="48"/>
      <c r="L51" s="47">
        <v>0</v>
      </c>
      <c r="M51" s="48"/>
      <c r="N51" s="47">
        <v>0</v>
      </c>
      <c r="O51" s="48"/>
      <c r="P51" s="47">
        <f>+N51-J51</f>
        <v>0</v>
      </c>
    </row>
    <row r="52" spans="1:18" ht="15.6" x14ac:dyDescent="0.3">
      <c r="A52" s="46"/>
      <c r="B52" s="46"/>
      <c r="C52" s="46" t="s">
        <v>105</v>
      </c>
      <c r="D52" s="46"/>
      <c r="E52" s="46"/>
      <c r="F52" s="46"/>
      <c r="G52" s="46"/>
      <c r="H52" s="47">
        <v>0</v>
      </c>
      <c r="I52" s="48"/>
      <c r="J52" s="47">
        <v>0</v>
      </c>
      <c r="K52" s="48"/>
      <c r="L52" s="47">
        <v>0</v>
      </c>
      <c r="M52" s="48"/>
      <c r="N52" s="47">
        <v>0</v>
      </c>
      <c r="O52" s="48"/>
      <c r="P52" s="47">
        <f>+N52-J52</f>
        <v>0</v>
      </c>
    </row>
    <row r="53" spans="1:18" ht="15.6" x14ac:dyDescent="0.3">
      <c r="A53" s="46"/>
      <c r="B53" s="49" t="s">
        <v>100</v>
      </c>
      <c r="C53" s="46"/>
      <c r="D53" s="46"/>
      <c r="E53" s="46"/>
      <c r="F53" s="46"/>
      <c r="G53" s="46"/>
      <c r="H53" s="47"/>
      <c r="I53" s="48"/>
      <c r="J53" s="47"/>
      <c r="K53" s="48"/>
      <c r="L53" s="47"/>
      <c r="M53" s="48"/>
      <c r="N53" s="47"/>
      <c r="O53" s="48"/>
      <c r="P53" s="47"/>
    </row>
    <row r="54" spans="1:18" ht="15.6" x14ac:dyDescent="0.3">
      <c r="A54" s="46"/>
      <c r="B54" s="46"/>
      <c r="C54" s="46" t="s">
        <v>34</v>
      </c>
      <c r="D54" s="46"/>
      <c r="E54" s="46"/>
      <c r="F54" s="46"/>
      <c r="G54" s="46"/>
      <c r="H54" s="47">
        <v>0</v>
      </c>
      <c r="I54" s="48"/>
      <c r="J54" s="47">
        <v>0</v>
      </c>
      <c r="K54" s="48"/>
      <c r="L54" s="47">
        <v>0</v>
      </c>
      <c r="M54" s="48"/>
      <c r="N54" s="47">
        <v>0</v>
      </c>
      <c r="O54" s="48"/>
      <c r="P54" s="47">
        <f>+N54-J54</f>
        <v>0</v>
      </c>
    </row>
    <row r="55" spans="1:18" ht="15.6" x14ac:dyDescent="0.3">
      <c r="A55" s="46"/>
      <c r="B55" s="46"/>
      <c r="C55" s="46" t="s">
        <v>35</v>
      </c>
      <c r="D55" s="46"/>
      <c r="E55" s="46"/>
      <c r="F55" s="46"/>
      <c r="G55" s="46"/>
      <c r="H55" s="47">
        <v>0</v>
      </c>
      <c r="I55" s="48"/>
      <c r="J55" s="47">
        <v>0</v>
      </c>
      <c r="K55" s="48"/>
      <c r="L55" s="47">
        <v>0</v>
      </c>
      <c r="M55" s="48"/>
      <c r="N55" s="47">
        <v>0</v>
      </c>
      <c r="O55" s="48"/>
      <c r="P55" s="47">
        <f>+N55-J55</f>
        <v>0</v>
      </c>
    </row>
    <row r="56" spans="1:18" ht="15.6" x14ac:dyDescent="0.3">
      <c r="A56" s="46"/>
      <c r="B56" s="46"/>
      <c r="C56" s="46" t="s">
        <v>105</v>
      </c>
      <c r="D56" s="46"/>
      <c r="E56" s="46"/>
      <c r="F56" s="46"/>
      <c r="G56" s="46"/>
      <c r="H56" s="47">
        <v>0</v>
      </c>
      <c r="I56" s="48"/>
      <c r="J56" s="47">
        <v>0</v>
      </c>
      <c r="K56" s="48"/>
      <c r="L56" s="47">
        <v>0</v>
      </c>
      <c r="M56" s="48"/>
      <c r="N56" s="47">
        <v>0</v>
      </c>
      <c r="O56" s="48"/>
      <c r="P56" s="47">
        <f>+N56-J56</f>
        <v>0</v>
      </c>
    </row>
    <row r="57" spans="1:18" ht="15.6" x14ac:dyDescent="0.3">
      <c r="A57" s="46"/>
      <c r="B57" s="49" t="s">
        <v>115</v>
      </c>
      <c r="C57" s="46"/>
      <c r="D57" s="46"/>
      <c r="E57" s="46"/>
      <c r="F57" s="46"/>
      <c r="G57" s="46"/>
      <c r="H57" s="47"/>
      <c r="I57" s="48"/>
      <c r="J57" s="47"/>
      <c r="K57" s="48"/>
      <c r="L57" s="47"/>
      <c r="M57" s="48"/>
      <c r="N57" s="47"/>
      <c r="O57" s="48"/>
      <c r="P57" s="47"/>
    </row>
    <row r="58" spans="1:18" ht="15.6" x14ac:dyDescent="0.3">
      <c r="A58" s="46"/>
      <c r="B58" s="46"/>
      <c r="C58" s="46" t="s">
        <v>34</v>
      </c>
      <c r="D58" s="46"/>
      <c r="E58" s="46"/>
      <c r="F58" s="46"/>
      <c r="G58" s="46"/>
      <c r="H58" s="47">
        <v>919872.18</v>
      </c>
      <c r="I58" s="48"/>
      <c r="J58" s="47">
        <v>919872.18</v>
      </c>
      <c r="K58" s="48"/>
      <c r="L58" s="47">
        <v>0</v>
      </c>
      <c r="M58" s="48"/>
      <c r="N58" s="47">
        <v>919872.18</v>
      </c>
      <c r="O58" s="48"/>
      <c r="P58" s="47">
        <f>+N58-J58</f>
        <v>0</v>
      </c>
    </row>
    <row r="59" spans="1:18" ht="15.6" x14ac:dyDescent="0.3">
      <c r="A59" s="46"/>
      <c r="B59" s="46"/>
      <c r="C59" s="46" t="s">
        <v>35</v>
      </c>
      <c r="D59" s="46"/>
      <c r="E59" s="46"/>
      <c r="F59" s="46"/>
      <c r="G59" s="46"/>
      <c r="H59" s="47">
        <v>2871050</v>
      </c>
      <c r="I59" s="48"/>
      <c r="J59" s="47">
        <v>2871050</v>
      </c>
      <c r="K59" s="48"/>
      <c r="L59" s="47">
        <v>0</v>
      </c>
      <c r="M59" s="48"/>
      <c r="N59" s="47">
        <v>2827683</v>
      </c>
      <c r="O59" s="48"/>
      <c r="P59" s="47">
        <f>+N59-J59</f>
        <v>-43367</v>
      </c>
    </row>
    <row r="60" spans="1:18" ht="15.6" x14ac:dyDescent="0.3">
      <c r="A60" s="46"/>
      <c r="B60" s="46"/>
      <c r="C60" s="46" t="s">
        <v>105</v>
      </c>
      <c r="D60" s="46"/>
      <c r="E60" s="46"/>
      <c r="F60" s="46"/>
      <c r="G60" s="46"/>
      <c r="H60" s="47"/>
      <c r="I60" s="48"/>
      <c r="J60" s="47"/>
      <c r="K60" s="48"/>
      <c r="L60" s="47">
        <v>0</v>
      </c>
      <c r="M60" s="48"/>
      <c r="N60" s="47"/>
      <c r="O60" s="48"/>
      <c r="P60" s="47">
        <f>+N60-J60</f>
        <v>0</v>
      </c>
    </row>
    <row r="61" spans="1:18" ht="15.6" x14ac:dyDescent="0.3">
      <c r="A61" s="46"/>
      <c r="B61" s="49" t="s">
        <v>98</v>
      </c>
      <c r="C61" s="46"/>
      <c r="D61" s="46"/>
      <c r="E61" s="46"/>
      <c r="F61" s="46"/>
      <c r="G61" s="46"/>
      <c r="H61" s="47"/>
      <c r="I61" s="48"/>
      <c r="J61" s="47"/>
      <c r="K61" s="48"/>
      <c r="L61" s="47"/>
      <c r="M61" s="48"/>
      <c r="N61" s="47"/>
      <c r="O61" s="48"/>
      <c r="P61" s="47"/>
    </row>
    <row r="62" spans="1:18" ht="15.6" x14ac:dyDescent="0.3">
      <c r="A62" s="46"/>
      <c r="B62" s="46"/>
      <c r="C62" s="46" t="s">
        <v>34</v>
      </c>
      <c r="D62" s="46"/>
      <c r="E62" s="46"/>
      <c r="F62" s="46"/>
      <c r="G62" s="46"/>
      <c r="H62" s="47">
        <v>6912291.4500000002</v>
      </c>
      <c r="I62" s="48"/>
      <c r="J62" s="47">
        <v>6912291.4500000002</v>
      </c>
      <c r="K62" s="48"/>
      <c r="L62" s="47">
        <v>0</v>
      </c>
      <c r="M62" s="48"/>
      <c r="N62" s="47">
        <v>6912289.1299999999</v>
      </c>
      <c r="O62" s="48"/>
      <c r="P62" s="47">
        <f>+N62-J62</f>
        <v>-2.3200000002980232</v>
      </c>
    </row>
    <row r="63" spans="1:18" ht="15.6" x14ac:dyDescent="0.3">
      <c r="A63" s="46"/>
      <c r="B63" s="46"/>
      <c r="C63" s="46" t="s">
        <v>35</v>
      </c>
      <c r="D63" s="46"/>
      <c r="E63" s="46"/>
      <c r="F63" s="46"/>
      <c r="G63" s="46"/>
      <c r="H63" s="47">
        <v>1188513.1200000001</v>
      </c>
      <c r="I63" s="48"/>
      <c r="J63" s="47">
        <v>1188513.1200000001</v>
      </c>
      <c r="K63" s="48"/>
      <c r="L63" s="47">
        <v>0</v>
      </c>
      <c r="M63" s="48"/>
      <c r="N63" s="47">
        <v>1134224.25</v>
      </c>
      <c r="O63" s="48"/>
      <c r="P63" s="47">
        <f>+N63-J63</f>
        <v>-54288.870000000112</v>
      </c>
    </row>
    <row r="64" spans="1:18" s="15" customFormat="1" ht="15.6" x14ac:dyDescent="0.3">
      <c r="A64" s="56"/>
      <c r="B64" s="56"/>
      <c r="C64" s="56" t="s">
        <v>105</v>
      </c>
      <c r="D64" s="56"/>
      <c r="E64" s="56"/>
      <c r="F64" s="56"/>
      <c r="G64" s="56"/>
      <c r="H64" s="57">
        <v>0</v>
      </c>
      <c r="I64" s="58"/>
      <c r="J64" s="57"/>
      <c r="K64" s="58"/>
      <c r="L64" s="57">
        <v>0</v>
      </c>
      <c r="M64" s="58"/>
      <c r="N64" s="57"/>
      <c r="O64" s="58"/>
      <c r="P64" s="57">
        <f>+N64-J64</f>
        <v>0</v>
      </c>
    </row>
    <row r="65" spans="1:16" ht="15.6" x14ac:dyDescent="0.3">
      <c r="A65" s="46"/>
      <c r="B65" s="49" t="s">
        <v>114</v>
      </c>
      <c r="C65" s="46"/>
      <c r="D65" s="46"/>
      <c r="E65" s="46"/>
      <c r="F65" s="46"/>
      <c r="G65" s="46"/>
      <c r="H65" s="47"/>
      <c r="I65" s="48"/>
      <c r="J65" s="47"/>
      <c r="K65" s="48"/>
      <c r="L65" s="47"/>
      <c r="M65" s="48"/>
      <c r="N65" s="47"/>
      <c r="O65" s="48"/>
      <c r="P65" s="47"/>
    </row>
    <row r="66" spans="1:16" ht="15.6" x14ac:dyDescent="0.3">
      <c r="A66" s="46"/>
      <c r="B66" s="46"/>
      <c r="C66" s="46" t="s">
        <v>113</v>
      </c>
      <c r="D66" s="46"/>
      <c r="E66" s="46"/>
      <c r="F66" s="46"/>
      <c r="G66" s="46"/>
      <c r="H66" s="47"/>
      <c r="I66" s="48"/>
      <c r="J66" s="47"/>
      <c r="K66" s="48"/>
      <c r="L66" s="47">
        <v>0</v>
      </c>
      <c r="M66" s="48"/>
      <c r="N66" s="47"/>
      <c r="O66" s="48"/>
      <c r="P66" s="47">
        <f>+N66-J66</f>
        <v>0</v>
      </c>
    </row>
    <row r="67" spans="1:16" ht="15.6" x14ac:dyDescent="0.3">
      <c r="A67" s="46"/>
      <c r="B67" s="46"/>
      <c r="C67" s="46" t="s">
        <v>112</v>
      </c>
      <c r="D67" s="46"/>
      <c r="E67" s="46"/>
      <c r="F67" s="46"/>
      <c r="G67" s="46"/>
      <c r="H67" s="47">
        <v>605000</v>
      </c>
      <c r="I67" s="48"/>
      <c r="J67" s="47">
        <v>605000</v>
      </c>
      <c r="K67" s="48"/>
      <c r="L67" s="47">
        <v>0</v>
      </c>
      <c r="M67" s="48"/>
      <c r="N67" s="47">
        <v>535844.62</v>
      </c>
      <c r="O67" s="48"/>
      <c r="P67" s="47">
        <f>+N67-J67</f>
        <v>-69155.38</v>
      </c>
    </row>
    <row r="68" spans="1:16" ht="15.6" x14ac:dyDescent="0.3">
      <c r="A68" s="46"/>
      <c r="B68" s="46"/>
      <c r="C68" s="46" t="s">
        <v>111</v>
      </c>
      <c r="D68" s="46"/>
      <c r="E68" s="46"/>
      <c r="F68" s="46"/>
      <c r="G68" s="46"/>
      <c r="H68" s="47">
        <v>3592057.7699999996</v>
      </c>
      <c r="I68" s="48"/>
      <c r="J68" s="47">
        <v>3592057.7699999996</v>
      </c>
      <c r="K68" s="48"/>
      <c r="L68" s="47">
        <v>0</v>
      </c>
      <c r="M68" s="48"/>
      <c r="N68" s="47">
        <v>3592057.7699999996</v>
      </c>
      <c r="O68" s="48"/>
      <c r="P68" s="47">
        <f>+N68-J68</f>
        <v>0</v>
      </c>
    </row>
    <row r="69" spans="1:16" ht="15.6" x14ac:dyDescent="0.3">
      <c r="A69" s="46"/>
      <c r="B69" s="46" t="s">
        <v>110</v>
      </c>
      <c r="C69" s="46"/>
      <c r="D69" s="46"/>
      <c r="E69" s="46"/>
      <c r="F69" s="46"/>
      <c r="G69" s="46"/>
      <c r="H69" s="47"/>
      <c r="I69" s="48"/>
      <c r="J69" s="47"/>
      <c r="K69" s="48"/>
      <c r="L69" s="47"/>
      <c r="M69" s="48"/>
      <c r="N69" s="47"/>
      <c r="O69" s="48"/>
      <c r="P69" s="47"/>
    </row>
    <row r="70" spans="1:16" ht="15.6" x14ac:dyDescent="0.3">
      <c r="A70" s="46"/>
      <c r="B70" s="46"/>
      <c r="C70" s="46" t="s">
        <v>35</v>
      </c>
      <c r="D70" s="46"/>
      <c r="E70" s="46"/>
      <c r="F70" s="46"/>
      <c r="G70" s="46"/>
      <c r="H70" s="47">
        <v>1750837.75</v>
      </c>
      <c r="I70" s="48"/>
      <c r="J70" s="47">
        <v>1750837.75</v>
      </c>
      <c r="K70" s="48"/>
      <c r="L70" s="47">
        <v>0</v>
      </c>
      <c r="M70" s="48"/>
      <c r="N70" s="47">
        <v>1750837.75</v>
      </c>
      <c r="O70" s="48"/>
      <c r="P70" s="47">
        <f>+N70-J70</f>
        <v>0</v>
      </c>
    </row>
    <row r="71" spans="1:16" ht="15.6" x14ac:dyDescent="0.3">
      <c r="A71" s="46"/>
      <c r="B71" s="46"/>
      <c r="C71" s="46" t="s">
        <v>105</v>
      </c>
      <c r="D71" s="46"/>
      <c r="E71" s="46"/>
      <c r="F71" s="46"/>
      <c r="G71" s="46"/>
      <c r="H71" s="47">
        <v>2200000</v>
      </c>
      <c r="I71" s="48"/>
      <c r="J71" s="47">
        <v>2200000</v>
      </c>
      <c r="K71" s="48"/>
      <c r="L71" s="47">
        <v>0</v>
      </c>
      <c r="M71" s="48"/>
      <c r="N71" s="47">
        <v>1461593.31</v>
      </c>
      <c r="O71" s="48"/>
      <c r="P71" s="47">
        <f>+N71-J71</f>
        <v>-738406.69</v>
      </c>
    </row>
    <row r="72" spans="1:16" ht="15.6" x14ac:dyDescent="0.3">
      <c r="A72" s="46"/>
      <c r="B72" s="46" t="s">
        <v>109</v>
      </c>
      <c r="C72" s="46"/>
      <c r="D72" s="46"/>
      <c r="E72" s="46"/>
      <c r="F72" s="46"/>
      <c r="G72" s="46"/>
      <c r="H72" s="47"/>
      <c r="I72" s="48"/>
      <c r="J72" s="47"/>
      <c r="K72" s="48"/>
      <c r="L72" s="47"/>
      <c r="M72" s="48"/>
      <c r="N72" s="47"/>
      <c r="O72" s="48"/>
      <c r="P72" s="47"/>
    </row>
    <row r="73" spans="1:16" ht="15.6" x14ac:dyDescent="0.3">
      <c r="A73" s="46"/>
      <c r="B73" s="46"/>
      <c r="C73" s="46" t="s">
        <v>35</v>
      </c>
      <c r="D73" s="46"/>
      <c r="E73" s="46"/>
      <c r="F73" s="46"/>
      <c r="G73" s="46"/>
      <c r="H73" s="47">
        <v>4031880.7199999997</v>
      </c>
      <c r="I73" s="48"/>
      <c r="J73" s="47">
        <v>4031880.7199999997</v>
      </c>
      <c r="K73" s="48"/>
      <c r="L73" s="47">
        <v>0</v>
      </c>
      <c r="M73" s="48"/>
      <c r="N73" s="47">
        <v>2742513.9</v>
      </c>
      <c r="O73" s="48"/>
      <c r="P73" s="47">
        <f>+N73-J73</f>
        <v>-1289366.8199999998</v>
      </c>
    </row>
    <row r="74" spans="1:16" ht="15.6" x14ac:dyDescent="0.3">
      <c r="A74" s="46"/>
      <c r="B74" s="46"/>
      <c r="C74" s="46" t="s">
        <v>105</v>
      </c>
      <c r="D74" s="46"/>
      <c r="E74" s="46"/>
      <c r="F74" s="46"/>
      <c r="G74" s="46"/>
      <c r="H74" s="47">
        <v>7212742.5099999998</v>
      </c>
      <c r="I74" s="48"/>
      <c r="J74" s="47">
        <v>7212742.5099999998</v>
      </c>
      <c r="K74" s="48"/>
      <c r="L74" s="47">
        <v>0</v>
      </c>
      <c r="M74" s="48"/>
      <c r="N74" s="47">
        <f>4862105.29+538406.69</f>
        <v>5400511.9800000004</v>
      </c>
      <c r="O74" s="48"/>
      <c r="P74" s="47">
        <f>+N74-J74</f>
        <v>-1812230.5299999993</v>
      </c>
    </row>
    <row r="75" spans="1:16" ht="15.6" x14ac:dyDescent="0.3">
      <c r="A75" s="46"/>
      <c r="B75" s="46" t="s">
        <v>108</v>
      </c>
      <c r="C75" s="46"/>
      <c r="D75" s="46"/>
      <c r="E75" s="46"/>
      <c r="F75" s="46"/>
      <c r="G75" s="46"/>
      <c r="H75" s="47"/>
      <c r="I75" s="48"/>
      <c r="J75" s="47"/>
      <c r="K75" s="48"/>
      <c r="L75" s="47"/>
      <c r="M75" s="48"/>
      <c r="N75" s="47"/>
      <c r="O75" s="48"/>
      <c r="P75" s="47"/>
    </row>
    <row r="76" spans="1:16" ht="15.6" x14ac:dyDescent="0.3">
      <c r="A76" s="46"/>
      <c r="B76" s="46"/>
      <c r="C76" s="46" t="s">
        <v>35</v>
      </c>
      <c r="D76" s="46"/>
      <c r="E76" s="46"/>
      <c r="F76" s="46"/>
      <c r="G76" s="46"/>
      <c r="H76" s="47"/>
      <c r="I76" s="48"/>
      <c r="J76" s="47"/>
      <c r="K76" s="48"/>
      <c r="L76" s="47">
        <v>0</v>
      </c>
      <c r="M76" s="48"/>
      <c r="N76" s="47"/>
      <c r="O76" s="48"/>
      <c r="P76" s="47">
        <f>+N76-J76</f>
        <v>0</v>
      </c>
    </row>
    <row r="77" spans="1:16" ht="15.6" x14ac:dyDescent="0.3">
      <c r="A77" s="46"/>
      <c r="B77" s="46"/>
      <c r="C77" s="46" t="s">
        <v>105</v>
      </c>
      <c r="D77" s="46"/>
      <c r="E77" s="46"/>
      <c r="F77" s="46"/>
      <c r="G77" s="46"/>
      <c r="H77" s="47"/>
      <c r="I77" s="48"/>
      <c r="J77" s="47"/>
      <c r="K77" s="48"/>
      <c r="L77" s="47">
        <v>0</v>
      </c>
      <c r="M77" s="48"/>
      <c r="N77" s="47"/>
      <c r="O77" s="48"/>
      <c r="P77" s="47">
        <f>+N77-J77</f>
        <v>0</v>
      </c>
    </row>
    <row r="78" spans="1:16" ht="15.6" x14ac:dyDescent="0.3">
      <c r="A78" s="46"/>
      <c r="B78" s="46" t="s">
        <v>107</v>
      </c>
      <c r="C78" s="46"/>
      <c r="D78" s="46"/>
      <c r="E78" s="46"/>
      <c r="F78" s="46"/>
      <c r="G78" s="46"/>
      <c r="H78" s="47"/>
      <c r="I78" s="48"/>
      <c r="J78" s="47"/>
      <c r="K78" s="48"/>
      <c r="L78" s="47"/>
      <c r="M78" s="48"/>
      <c r="N78" s="47"/>
      <c r="O78" s="48"/>
      <c r="P78" s="47"/>
    </row>
    <row r="79" spans="1:16" ht="15.6" x14ac:dyDescent="0.3">
      <c r="A79" s="46"/>
      <c r="B79" s="46"/>
      <c r="C79" s="46" t="s">
        <v>35</v>
      </c>
      <c r="D79" s="46"/>
      <c r="E79" s="46"/>
      <c r="F79" s="46"/>
      <c r="G79" s="46"/>
      <c r="H79" s="47">
        <v>579000</v>
      </c>
      <c r="I79" s="48"/>
      <c r="J79" s="47">
        <v>579000</v>
      </c>
      <c r="K79" s="48"/>
      <c r="L79" s="47">
        <v>0</v>
      </c>
      <c r="M79" s="48"/>
      <c r="N79" s="47">
        <v>577561</v>
      </c>
      <c r="O79" s="48"/>
      <c r="P79" s="47">
        <f>+N79-J79</f>
        <v>-1439</v>
      </c>
    </row>
    <row r="80" spans="1:16" ht="15.6" x14ac:dyDescent="0.3">
      <c r="A80" s="46"/>
      <c r="B80" s="46"/>
      <c r="C80" s="46" t="s">
        <v>105</v>
      </c>
      <c r="D80" s="46"/>
      <c r="E80" s="46"/>
      <c r="F80" s="46"/>
      <c r="G80" s="46"/>
      <c r="H80" s="47"/>
      <c r="I80" s="48"/>
      <c r="J80" s="47"/>
      <c r="K80" s="48"/>
      <c r="L80" s="47">
        <v>0</v>
      </c>
      <c r="M80" s="48"/>
      <c r="N80" s="47"/>
      <c r="O80" s="48"/>
      <c r="P80" s="47">
        <f>+N80-J80</f>
        <v>0</v>
      </c>
    </row>
    <row r="81" spans="1:16" ht="15.6" x14ac:dyDescent="0.3">
      <c r="A81" s="46"/>
      <c r="B81" s="46" t="s">
        <v>106</v>
      </c>
      <c r="C81" s="46"/>
      <c r="D81" s="46"/>
      <c r="E81" s="46"/>
      <c r="F81" s="46"/>
      <c r="G81" s="46"/>
      <c r="H81" s="47"/>
      <c r="I81" s="48"/>
      <c r="J81" s="47"/>
      <c r="K81" s="48"/>
      <c r="L81" s="47"/>
      <c r="M81" s="48"/>
      <c r="N81" s="47"/>
      <c r="O81" s="48"/>
      <c r="P81" s="47"/>
    </row>
    <row r="82" spans="1:16" ht="15.6" x14ac:dyDescent="0.3">
      <c r="A82" s="46"/>
      <c r="B82" s="46"/>
      <c r="C82" s="46" t="s">
        <v>34</v>
      </c>
      <c r="D82" s="46"/>
      <c r="E82" s="46"/>
      <c r="F82" s="46"/>
      <c r="G82" s="46"/>
      <c r="H82" s="47">
        <v>0</v>
      </c>
      <c r="I82" s="48"/>
      <c r="J82" s="47">
        <v>0</v>
      </c>
      <c r="K82" s="48"/>
      <c r="L82" s="47">
        <v>0</v>
      </c>
      <c r="M82" s="48"/>
      <c r="N82" s="47"/>
      <c r="O82" s="48"/>
      <c r="P82" s="47">
        <f>+N82-J82</f>
        <v>0</v>
      </c>
    </row>
    <row r="83" spans="1:16" ht="15.6" x14ac:dyDescent="0.3">
      <c r="A83" s="46"/>
      <c r="B83" s="46"/>
      <c r="C83" s="46" t="s">
        <v>35</v>
      </c>
      <c r="D83" s="46"/>
      <c r="E83" s="46"/>
      <c r="F83" s="46"/>
      <c r="G83" s="46"/>
      <c r="H83" s="47">
        <v>5030000</v>
      </c>
      <c r="I83" s="48"/>
      <c r="J83" s="47">
        <v>5030000</v>
      </c>
      <c r="K83" s="48"/>
      <c r="L83" s="47">
        <v>0</v>
      </c>
      <c r="M83" s="48"/>
      <c r="N83" s="47">
        <v>4998872.7699999996</v>
      </c>
      <c r="O83" s="48"/>
      <c r="P83" s="47">
        <f>+N83-J83</f>
        <v>-31127.230000000447</v>
      </c>
    </row>
    <row r="84" spans="1:16" ht="15.6" x14ac:dyDescent="0.3">
      <c r="A84" s="46"/>
      <c r="B84" s="46"/>
      <c r="C84" s="46" t="s">
        <v>105</v>
      </c>
      <c r="D84" s="46"/>
      <c r="E84" s="46"/>
      <c r="F84" s="46"/>
      <c r="G84" s="46"/>
      <c r="H84" s="47">
        <v>0</v>
      </c>
      <c r="I84" s="48"/>
      <c r="J84" s="47">
        <v>0</v>
      </c>
      <c r="K84" s="48"/>
      <c r="L84" s="47">
        <v>0</v>
      </c>
      <c r="M84" s="48"/>
      <c r="N84" s="47">
        <v>0</v>
      </c>
      <c r="O84" s="48"/>
      <c r="P84" s="47">
        <f>+N84-J84</f>
        <v>0</v>
      </c>
    </row>
    <row r="85" spans="1:16" ht="15.6" x14ac:dyDescent="0.3">
      <c r="A85" s="46"/>
      <c r="B85" s="46" t="s">
        <v>161</v>
      </c>
      <c r="C85" s="46"/>
      <c r="D85" s="46"/>
      <c r="E85" s="46"/>
      <c r="F85" s="46"/>
      <c r="G85" s="46"/>
      <c r="H85" s="47"/>
      <c r="I85" s="48"/>
      <c r="J85" s="47"/>
      <c r="K85" s="48"/>
      <c r="L85" s="47"/>
      <c r="M85" s="48"/>
      <c r="N85" s="47"/>
      <c r="O85" s="48"/>
      <c r="P85" s="47"/>
    </row>
    <row r="86" spans="1:16" ht="15.6" x14ac:dyDescent="0.3">
      <c r="A86" s="46"/>
      <c r="B86" s="46"/>
      <c r="C86" s="46" t="s">
        <v>193</v>
      </c>
      <c r="D86" s="46"/>
      <c r="E86" s="46"/>
      <c r="F86" s="46"/>
      <c r="G86" s="46"/>
      <c r="H86" s="47"/>
      <c r="I86" s="48"/>
      <c r="J86" s="47"/>
      <c r="K86" s="48"/>
      <c r="L86" s="47">
        <v>0</v>
      </c>
      <c r="M86" s="48"/>
      <c r="N86" s="47"/>
      <c r="O86" s="48"/>
      <c r="P86" s="47">
        <f t="shared" ref="P86:P97" si="5">+N86-J86</f>
        <v>0</v>
      </c>
    </row>
    <row r="87" spans="1:16" ht="15.6" x14ac:dyDescent="0.3">
      <c r="A87" s="46"/>
      <c r="B87" s="46"/>
      <c r="C87" s="46"/>
      <c r="D87" s="46" t="s">
        <v>35</v>
      </c>
      <c r="E87" s="46"/>
      <c r="F87" s="46"/>
      <c r="G87" s="46"/>
      <c r="H87" s="47">
        <v>0</v>
      </c>
      <c r="I87" s="48"/>
      <c r="J87" s="47">
        <v>0</v>
      </c>
      <c r="K87" s="48"/>
      <c r="L87" s="47">
        <v>0</v>
      </c>
      <c r="M87" s="48"/>
      <c r="N87" s="47">
        <v>0</v>
      </c>
      <c r="O87" s="48"/>
      <c r="P87" s="47">
        <f t="shared" si="5"/>
        <v>0</v>
      </c>
    </row>
    <row r="88" spans="1:16" ht="15.6" x14ac:dyDescent="0.3">
      <c r="A88" s="46"/>
      <c r="B88" s="46"/>
      <c r="C88" s="46"/>
      <c r="D88" s="46" t="s">
        <v>105</v>
      </c>
      <c r="E88" s="46"/>
      <c r="F88" s="46"/>
      <c r="G88" s="46"/>
      <c r="H88" s="47">
        <v>480054.98</v>
      </c>
      <c r="I88" s="48"/>
      <c r="J88" s="47">
        <v>480054.98</v>
      </c>
      <c r="K88" s="48"/>
      <c r="L88" s="47">
        <v>0</v>
      </c>
      <c r="M88" s="48"/>
      <c r="N88" s="47">
        <v>76819</v>
      </c>
      <c r="O88" s="48"/>
      <c r="P88" s="47">
        <f t="shared" si="5"/>
        <v>-403235.98</v>
      </c>
    </row>
    <row r="89" spans="1:16" ht="15.6" x14ac:dyDescent="0.3">
      <c r="A89" s="46"/>
      <c r="B89" s="46"/>
      <c r="C89" s="46" t="s">
        <v>103</v>
      </c>
      <c r="D89" s="46"/>
      <c r="E89" s="46"/>
      <c r="F89" s="46"/>
      <c r="G89" s="46"/>
      <c r="H89" s="47"/>
      <c r="I89" s="48"/>
      <c r="J89" s="47"/>
      <c r="K89" s="48"/>
      <c r="L89" s="47">
        <v>0</v>
      </c>
      <c r="M89" s="48"/>
      <c r="N89" s="47"/>
      <c r="O89" s="48"/>
      <c r="P89" s="47">
        <f t="shared" si="5"/>
        <v>0</v>
      </c>
    </row>
    <row r="90" spans="1:16" ht="15.6" x14ac:dyDescent="0.3">
      <c r="A90" s="46"/>
      <c r="B90" s="46"/>
      <c r="C90" s="46" t="s">
        <v>162</v>
      </c>
      <c r="D90" s="46"/>
      <c r="E90" s="46"/>
      <c r="F90" s="46"/>
      <c r="G90" s="46"/>
      <c r="H90" s="47">
        <v>81821</v>
      </c>
      <c r="I90" s="48"/>
      <c r="J90" s="47">
        <v>81821</v>
      </c>
      <c r="K90" s="48"/>
      <c r="L90" s="47">
        <v>0</v>
      </c>
      <c r="M90" s="48"/>
      <c r="N90" s="47">
        <v>61140</v>
      </c>
      <c r="O90" s="48"/>
      <c r="P90" s="47">
        <f t="shared" si="5"/>
        <v>-20681</v>
      </c>
    </row>
    <row r="91" spans="1:16" ht="15.6" x14ac:dyDescent="0.3">
      <c r="A91" s="46"/>
      <c r="B91" s="46"/>
      <c r="C91" s="46" t="s">
        <v>101</v>
      </c>
      <c r="D91" s="46"/>
      <c r="E91" s="46"/>
      <c r="F91" s="46"/>
      <c r="G91" s="46"/>
      <c r="H91" s="47"/>
      <c r="I91" s="48"/>
      <c r="J91" s="47"/>
      <c r="K91" s="48"/>
      <c r="L91" s="47">
        <v>0</v>
      </c>
      <c r="M91" s="48"/>
      <c r="N91" s="47"/>
      <c r="O91" s="48"/>
      <c r="P91" s="47">
        <f t="shared" si="5"/>
        <v>0</v>
      </c>
    </row>
    <row r="92" spans="1:16" ht="15.6" x14ac:dyDescent="0.3">
      <c r="A92" s="46"/>
      <c r="B92" s="46"/>
      <c r="C92" s="46" t="s">
        <v>100</v>
      </c>
      <c r="D92" s="46"/>
      <c r="E92" s="46"/>
      <c r="F92" s="46"/>
      <c r="G92" s="46"/>
      <c r="H92" s="47"/>
      <c r="I92" s="48"/>
      <c r="J92" s="47"/>
      <c r="K92" s="48"/>
      <c r="L92" s="47">
        <v>0</v>
      </c>
      <c r="M92" s="48"/>
      <c r="N92" s="47"/>
      <c r="O92" s="48"/>
      <c r="P92" s="47">
        <f t="shared" si="5"/>
        <v>0</v>
      </c>
    </row>
    <row r="93" spans="1:16" ht="15.6" x14ac:dyDescent="0.3">
      <c r="A93" s="46"/>
      <c r="B93" s="46"/>
      <c r="C93" s="46" t="s">
        <v>99</v>
      </c>
      <c r="D93" s="46"/>
      <c r="E93" s="46"/>
      <c r="F93" s="46"/>
      <c r="G93" s="46"/>
      <c r="H93" s="47"/>
      <c r="I93" s="48"/>
      <c r="J93" s="47"/>
      <c r="K93" s="48"/>
      <c r="L93" s="47">
        <v>0</v>
      </c>
      <c r="M93" s="48"/>
      <c r="N93" s="47"/>
      <c r="O93" s="48"/>
      <c r="P93" s="47">
        <f t="shared" si="5"/>
        <v>0</v>
      </c>
    </row>
    <row r="94" spans="1:16" ht="15.6" x14ac:dyDescent="0.3">
      <c r="A94" s="46"/>
      <c r="B94" s="46"/>
      <c r="C94" s="46" t="s">
        <v>98</v>
      </c>
      <c r="D94" s="46"/>
      <c r="E94" s="46"/>
      <c r="F94" s="46"/>
      <c r="G94" s="46"/>
      <c r="H94" s="47">
        <v>0</v>
      </c>
      <c r="I94" s="48"/>
      <c r="J94" s="47">
        <v>0</v>
      </c>
      <c r="K94" s="48"/>
      <c r="L94" s="47">
        <v>0</v>
      </c>
      <c r="M94" s="48"/>
      <c r="N94" s="47"/>
      <c r="O94" s="48"/>
      <c r="P94" s="47">
        <f t="shared" si="5"/>
        <v>0</v>
      </c>
    </row>
    <row r="95" spans="1:16" ht="15.6" x14ac:dyDescent="0.3">
      <c r="A95" s="46"/>
      <c r="B95" s="46"/>
      <c r="C95" s="46" t="s">
        <v>194</v>
      </c>
      <c r="D95" s="46"/>
      <c r="E95" s="46"/>
      <c r="F95" s="46"/>
      <c r="G95" s="46"/>
      <c r="H95" s="47"/>
      <c r="I95" s="48"/>
      <c r="J95" s="47"/>
      <c r="K95" s="48"/>
      <c r="L95" s="47"/>
      <c r="M95" s="48"/>
      <c r="N95" s="47"/>
      <c r="O95" s="48"/>
      <c r="P95" s="47"/>
    </row>
    <row r="96" spans="1:16" ht="15.6" x14ac:dyDescent="0.3">
      <c r="A96" s="46"/>
      <c r="B96" s="46"/>
      <c r="C96" s="46"/>
      <c r="D96" s="46" t="s">
        <v>35</v>
      </c>
      <c r="E96" s="46"/>
      <c r="F96" s="46"/>
      <c r="G96" s="46"/>
      <c r="H96" s="47">
        <v>574157.96</v>
      </c>
      <c r="I96" s="48"/>
      <c r="J96" s="47">
        <v>574157.96</v>
      </c>
      <c r="K96" s="48"/>
      <c r="L96" s="47">
        <v>0</v>
      </c>
      <c r="M96" s="48"/>
      <c r="N96" s="47">
        <v>435079.6</v>
      </c>
      <c r="O96" s="48"/>
      <c r="P96" s="47">
        <f t="shared" si="5"/>
        <v>-139078.35999999999</v>
      </c>
    </row>
    <row r="97" spans="1:17" ht="15.6" x14ac:dyDescent="0.3">
      <c r="A97" s="46"/>
      <c r="B97" s="46"/>
      <c r="C97" s="46"/>
      <c r="D97" s="46" t="s">
        <v>105</v>
      </c>
      <c r="E97" s="46"/>
      <c r="F97" s="46"/>
      <c r="G97" s="46"/>
      <c r="H97" s="47">
        <v>3203030.6500000004</v>
      </c>
      <c r="I97" s="48"/>
      <c r="J97" s="47">
        <v>3203030.6500000004</v>
      </c>
      <c r="K97" s="48"/>
      <c r="L97" s="47">
        <v>0</v>
      </c>
      <c r="M97" s="48"/>
      <c r="N97" s="47">
        <v>3196566.5</v>
      </c>
      <c r="O97" s="48"/>
      <c r="P97" s="47">
        <f t="shared" si="5"/>
        <v>-6464.1500000003725</v>
      </c>
    </row>
    <row r="98" spans="1:17" s="14" customFormat="1" ht="15.6" x14ac:dyDescent="0.3">
      <c r="A98" s="49"/>
      <c r="B98" s="49" t="s">
        <v>97</v>
      </c>
      <c r="C98" s="49"/>
      <c r="D98" s="49"/>
      <c r="E98" s="49"/>
      <c r="F98" s="49"/>
      <c r="G98" s="54" t="s">
        <v>3</v>
      </c>
      <c r="H98" s="55">
        <f>SUM(H42:H97)</f>
        <v>93117487.470000014</v>
      </c>
      <c r="I98" s="54" t="s">
        <v>3</v>
      </c>
      <c r="J98" s="55">
        <f>SUM(J42:J97)</f>
        <v>93117487.470000014</v>
      </c>
      <c r="K98" s="54" t="s">
        <v>3</v>
      </c>
      <c r="L98" s="55">
        <f>SUM(L42:L97)</f>
        <v>0</v>
      </c>
      <c r="M98" s="54" t="s">
        <v>3</v>
      </c>
      <c r="N98" s="55">
        <f>SUM(N42:N97)</f>
        <v>86236641.549999997</v>
      </c>
      <c r="O98" s="54" t="s">
        <v>3</v>
      </c>
      <c r="P98" s="55">
        <f>SUM(P42:P97)</f>
        <v>-6880845.9200000046</v>
      </c>
      <c r="Q98" s="17"/>
    </row>
    <row r="99" spans="1:17" s="14" customFormat="1" ht="15.6" x14ac:dyDescent="0.3">
      <c r="A99" s="49" t="s">
        <v>48</v>
      </c>
      <c r="B99" s="49"/>
      <c r="C99" s="49"/>
      <c r="D99" s="49"/>
      <c r="E99" s="49"/>
      <c r="F99" s="49"/>
      <c r="G99" s="54" t="s">
        <v>3</v>
      </c>
      <c r="H99" s="55">
        <f>+H39-H98</f>
        <v>-9418352.4700000137</v>
      </c>
      <c r="I99" s="54" t="s">
        <v>3</v>
      </c>
      <c r="J99" s="55">
        <f>+J39-J98</f>
        <v>-9418352.4700000137</v>
      </c>
      <c r="K99" s="54" t="s">
        <v>3</v>
      </c>
      <c r="L99" s="55">
        <f>+L39-L98</f>
        <v>0</v>
      </c>
      <c r="M99" s="54" t="s">
        <v>3</v>
      </c>
      <c r="N99" s="55">
        <f>+N39-N98</f>
        <v>246570.20000000298</v>
      </c>
      <c r="O99" s="54" t="s">
        <v>3</v>
      </c>
      <c r="P99" s="55">
        <f>+P39-P98</f>
        <v>9664922.6700000037</v>
      </c>
    </row>
    <row r="100" spans="1:17" ht="15.6" x14ac:dyDescent="0.3">
      <c r="A100" s="46"/>
      <c r="B100" s="46"/>
      <c r="C100" s="46"/>
      <c r="D100" s="46"/>
      <c r="E100" s="46"/>
      <c r="F100" s="46"/>
      <c r="G100" s="46"/>
      <c r="H100" s="47"/>
      <c r="I100" s="48"/>
      <c r="J100" s="47"/>
      <c r="K100" s="48"/>
      <c r="L100" s="47"/>
      <c r="M100" s="48"/>
      <c r="N100" s="47"/>
      <c r="O100" s="48"/>
      <c r="P100" s="47"/>
    </row>
    <row r="101" spans="1:17" ht="15.6" x14ac:dyDescent="0.3">
      <c r="A101" s="46"/>
      <c r="B101" s="46"/>
      <c r="C101" s="46"/>
      <c r="D101" s="46"/>
      <c r="E101" s="46"/>
      <c r="F101" s="46"/>
      <c r="G101" s="46"/>
      <c r="H101" s="47"/>
      <c r="I101" s="48"/>
      <c r="J101" s="47"/>
      <c r="K101" s="48"/>
      <c r="L101" s="47"/>
      <c r="M101" s="48"/>
      <c r="N101" s="47"/>
      <c r="O101" s="48"/>
      <c r="P101" s="47"/>
    </row>
    <row r="102" spans="1:17" ht="15.6" x14ac:dyDescent="0.3">
      <c r="A102" s="46">
        <v>7</v>
      </c>
      <c r="B102" s="46"/>
      <c r="C102" s="46"/>
      <c r="D102" s="46"/>
      <c r="E102" s="46"/>
      <c r="F102" s="46"/>
      <c r="G102" s="46"/>
      <c r="H102" s="47"/>
      <c r="I102" s="48"/>
      <c r="J102" s="47"/>
      <c r="K102" s="48"/>
      <c r="L102" s="47"/>
      <c r="M102" s="48"/>
      <c r="N102" s="47"/>
      <c r="O102" s="48"/>
      <c r="P102" s="47"/>
    </row>
    <row r="103" spans="1:17" ht="15.6" x14ac:dyDescent="0.3">
      <c r="A103" s="46"/>
      <c r="B103" s="46"/>
      <c r="C103" s="46"/>
      <c r="D103" s="46"/>
      <c r="E103" s="46"/>
      <c r="F103" s="46"/>
      <c r="G103" s="46"/>
      <c r="H103" s="47"/>
      <c r="I103" s="48"/>
      <c r="J103" s="47"/>
      <c r="K103" s="48"/>
      <c r="L103" s="47"/>
      <c r="M103" s="48"/>
      <c r="N103" s="47"/>
      <c r="O103" s="48"/>
      <c r="P103" s="47"/>
    </row>
    <row r="104" spans="1:17" ht="15.6" x14ac:dyDescent="0.3">
      <c r="A104" s="46"/>
      <c r="B104" s="46"/>
      <c r="C104" s="46"/>
      <c r="D104" s="46"/>
      <c r="E104" s="46"/>
      <c r="F104" s="46"/>
      <c r="G104" s="46"/>
      <c r="H104" s="47"/>
      <c r="I104" s="48"/>
      <c r="J104" s="47"/>
      <c r="K104" s="48"/>
      <c r="L104" s="47"/>
      <c r="M104" s="48"/>
      <c r="N104" s="47"/>
      <c r="O104" s="48"/>
      <c r="P104" s="47"/>
    </row>
    <row r="105" spans="1:17" ht="15.6" x14ac:dyDescent="0.3">
      <c r="A105" s="46"/>
      <c r="B105" s="46"/>
      <c r="C105" s="46"/>
      <c r="D105" s="46"/>
      <c r="E105" s="46"/>
      <c r="F105" s="46"/>
      <c r="G105" s="46"/>
      <c r="H105" s="47"/>
      <c r="I105" s="48"/>
      <c r="J105" s="47"/>
      <c r="K105" s="48"/>
      <c r="L105" s="47"/>
      <c r="M105" s="48"/>
      <c r="N105" s="47"/>
      <c r="O105" s="48"/>
      <c r="P105" s="47"/>
    </row>
    <row r="106" spans="1:17" ht="15.6" x14ac:dyDescent="0.3">
      <c r="A106" s="46"/>
      <c r="B106" s="46"/>
      <c r="C106" s="46"/>
      <c r="D106" s="46"/>
      <c r="E106" s="46"/>
      <c r="F106" s="46"/>
      <c r="G106" s="46"/>
      <c r="H106" s="47"/>
      <c r="I106" s="48"/>
      <c r="J106" s="47"/>
      <c r="K106" s="48"/>
      <c r="L106" s="47"/>
      <c r="M106" s="48"/>
      <c r="N106" s="47"/>
      <c r="O106" s="48"/>
      <c r="P106" s="47"/>
    </row>
    <row r="107" spans="1:17" ht="15.6" x14ac:dyDescent="0.3">
      <c r="A107" s="46"/>
      <c r="B107" s="46"/>
      <c r="C107" s="46"/>
      <c r="D107" s="46"/>
      <c r="E107" s="46"/>
      <c r="F107" s="46"/>
      <c r="G107" s="46"/>
      <c r="H107" s="47"/>
      <c r="I107" s="48"/>
      <c r="J107" s="47"/>
      <c r="K107" s="48"/>
      <c r="L107" s="47"/>
      <c r="M107" s="48"/>
      <c r="N107" s="47"/>
      <c r="O107" s="48"/>
      <c r="P107" s="47"/>
    </row>
    <row r="108" spans="1:17" ht="15.6" x14ac:dyDescent="0.3">
      <c r="A108" s="46"/>
      <c r="B108" s="46"/>
      <c r="C108" s="46"/>
      <c r="D108" s="46"/>
      <c r="E108" s="59"/>
      <c r="F108" s="60"/>
      <c r="G108" s="61"/>
      <c r="H108" s="47"/>
      <c r="I108" s="48"/>
      <c r="J108" s="47"/>
      <c r="K108" s="48"/>
      <c r="L108" s="59"/>
      <c r="M108" s="60"/>
      <c r="N108" s="61"/>
      <c r="O108" s="48"/>
      <c r="P108" s="47"/>
    </row>
    <row r="109" spans="1:17" ht="15.6" x14ac:dyDescent="0.3">
      <c r="A109" s="46"/>
      <c r="B109" s="46"/>
      <c r="C109" s="46"/>
      <c r="D109" s="46"/>
      <c r="E109" s="62"/>
      <c r="F109" s="60"/>
      <c r="G109" s="61"/>
      <c r="H109" s="47"/>
      <c r="I109" s="48"/>
      <c r="J109" s="47"/>
      <c r="K109" s="48"/>
      <c r="L109" s="62"/>
      <c r="M109" s="60"/>
      <c r="N109" s="61"/>
      <c r="O109" s="48"/>
      <c r="P109" s="47"/>
    </row>
    <row r="110" spans="1:17" ht="15.6" x14ac:dyDescent="0.3">
      <c r="A110" s="46"/>
      <c r="B110" s="46"/>
      <c r="C110" s="46"/>
      <c r="D110" s="46"/>
      <c r="E110" s="98"/>
      <c r="F110" s="98"/>
      <c r="G110" s="98"/>
      <c r="H110" s="47"/>
      <c r="I110" s="48"/>
      <c r="J110" s="47"/>
      <c r="K110" s="48"/>
      <c r="L110" s="98"/>
      <c r="M110" s="98"/>
      <c r="N110" s="98"/>
      <c r="O110" s="98"/>
      <c r="P110" s="98"/>
    </row>
    <row r="111" spans="1:17" ht="15.6" x14ac:dyDescent="0.3">
      <c r="A111" s="46"/>
      <c r="B111" s="46"/>
      <c r="C111" s="46"/>
      <c r="D111" s="46"/>
      <c r="E111" s="99"/>
      <c r="F111" s="99"/>
      <c r="G111" s="99"/>
      <c r="H111" s="47"/>
      <c r="I111" s="48"/>
      <c r="J111" s="47"/>
      <c r="K111" s="48"/>
      <c r="L111" s="99"/>
      <c r="M111" s="99"/>
      <c r="N111" s="99"/>
      <c r="O111" s="99"/>
      <c r="P111" s="99"/>
    </row>
  </sheetData>
  <sheetProtection algorithmName="SHA-512" hashValue="pI1YwrseeencV2MkhO+i+BK6t/ZctFrDoWoCcP69dmQ1axUurVUUJtVPerqhrQuisob6aAtl7NLyw30D+HN7lw==" saltValue="DWPqJlU02DT2RpTRi2hCiQ==" spinCount="100000" sheet="1" objects="1" scenarios="1" selectLockedCells="1" selectUnlockedCells="1"/>
  <mergeCells count="13">
    <mergeCell ref="A2:P2"/>
    <mergeCell ref="E110:G110"/>
    <mergeCell ref="L110:P110"/>
    <mergeCell ref="E111:G111"/>
    <mergeCell ref="L111:P111"/>
    <mergeCell ref="A6:E8"/>
    <mergeCell ref="F6:F8"/>
    <mergeCell ref="G6:J6"/>
    <mergeCell ref="K6:L8"/>
    <mergeCell ref="M6:N8"/>
    <mergeCell ref="O6:P8"/>
    <mergeCell ref="G7:H8"/>
    <mergeCell ref="I7:J8"/>
  </mergeCells>
  <pageMargins left="1" right="0.75" top="1" bottom="1" header="0.3" footer="0.3"/>
  <pageSetup scale="83" firstPageNumber="8" fitToWidth="0" fitToHeight="0" orientation="landscape" useFirstPageNumber="1" horizontalDpi="4294967293" verticalDpi="4294967293" r:id="rId1"/>
  <headerFooter differentOddEven="1" differentFirst="1">
    <oddFooter>&amp;C10</oddFooter>
    <evenFooter>&amp;C9</evenFooter>
    <firstFooter>&amp;C8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zoomScaleNormal="100" zoomScaleSheetLayoutView="85" workbookViewId="0"/>
  </sheetViews>
  <sheetFormatPr defaultColWidth="9.109375" defaultRowHeight="14.4" x14ac:dyDescent="0.3"/>
  <cols>
    <col min="1" max="1" width="1.109375" style="8" customWidth="1"/>
    <col min="2" max="2" width="2.44140625" style="8" customWidth="1"/>
    <col min="3" max="4" width="2.6640625" style="8" customWidth="1"/>
    <col min="5" max="5" width="31.6640625" style="8" customWidth="1"/>
    <col min="6" max="6" width="2.44140625" style="8" customWidth="1"/>
    <col min="7" max="7" width="16" style="7" customWidth="1"/>
    <col min="8" max="8" width="2.6640625" style="13" customWidth="1"/>
    <col min="9" max="9" width="15.33203125" style="7" customWidth="1"/>
    <col min="10" max="10" width="2.6640625" style="13" customWidth="1"/>
    <col min="11" max="11" width="11.109375" style="7" customWidth="1"/>
    <col min="12" max="12" width="2.6640625" style="13" customWidth="1"/>
    <col min="13" max="13" width="15.44140625" style="7" customWidth="1"/>
    <col min="14" max="14" width="2.6640625" style="13" customWidth="1"/>
    <col min="15" max="15" width="16.6640625" style="7" customWidth="1"/>
    <col min="16" max="16" width="13.33203125" style="8" bestFit="1" customWidth="1"/>
    <col min="17" max="16384" width="9.109375" style="8"/>
  </cols>
  <sheetData>
    <row r="1" spans="1:15" ht="15.6" x14ac:dyDescent="0.3">
      <c r="A1" s="87" t="s">
        <v>0</v>
      </c>
      <c r="B1" s="87"/>
      <c r="C1" s="87"/>
      <c r="D1" s="87"/>
      <c r="E1" s="87"/>
      <c r="F1" s="87"/>
      <c r="G1" s="88"/>
      <c r="H1" s="88"/>
      <c r="I1" s="88"/>
      <c r="J1" s="88"/>
      <c r="K1" s="88"/>
      <c r="L1" s="88"/>
      <c r="M1" s="88"/>
      <c r="N1" s="88"/>
      <c r="O1" s="88"/>
    </row>
    <row r="2" spans="1:15" ht="15.6" x14ac:dyDescent="0.3">
      <c r="A2" s="87" t="s">
        <v>218</v>
      </c>
      <c r="B2" s="87"/>
      <c r="C2" s="87"/>
      <c r="D2" s="87"/>
      <c r="E2" s="87"/>
      <c r="F2" s="87"/>
      <c r="G2" s="88"/>
      <c r="H2" s="88"/>
      <c r="I2" s="88"/>
      <c r="J2" s="88"/>
      <c r="K2" s="88"/>
      <c r="L2" s="88"/>
      <c r="M2" s="88"/>
      <c r="N2" s="88"/>
      <c r="O2" s="88"/>
    </row>
    <row r="3" spans="1:15" ht="15.6" x14ac:dyDescent="0.3">
      <c r="A3" s="87" t="s">
        <v>189</v>
      </c>
      <c r="B3" s="87"/>
      <c r="C3" s="87"/>
      <c r="D3" s="87"/>
      <c r="E3" s="87"/>
      <c r="F3" s="87"/>
      <c r="G3" s="88"/>
      <c r="H3" s="88"/>
      <c r="I3" s="88"/>
      <c r="J3" s="88"/>
      <c r="K3" s="88"/>
      <c r="L3" s="88"/>
      <c r="M3" s="88"/>
      <c r="N3" s="88"/>
      <c r="O3" s="88"/>
    </row>
    <row r="4" spans="1:15" ht="15.6" x14ac:dyDescent="0.3">
      <c r="A4" s="46"/>
      <c r="B4" s="46"/>
      <c r="C4" s="46"/>
      <c r="D4" s="46"/>
      <c r="E4" s="46"/>
      <c r="F4" s="46"/>
      <c r="G4" s="47"/>
      <c r="H4" s="48"/>
      <c r="I4" s="47"/>
      <c r="J4" s="48"/>
      <c r="K4" s="47"/>
      <c r="L4" s="48"/>
      <c r="M4" s="47"/>
      <c r="N4" s="48"/>
      <c r="O4" s="47"/>
    </row>
    <row r="5" spans="1:15" ht="15.6" x14ac:dyDescent="0.3">
      <c r="A5" s="46"/>
      <c r="B5" s="46"/>
      <c r="C5" s="46"/>
      <c r="D5" s="46"/>
      <c r="E5" s="46"/>
      <c r="F5" s="46"/>
      <c r="G5" s="47"/>
      <c r="H5" s="48"/>
      <c r="I5" s="47"/>
      <c r="J5" s="48"/>
      <c r="K5" s="47"/>
      <c r="L5" s="48"/>
      <c r="M5" s="47"/>
      <c r="N5" s="48"/>
      <c r="O5" s="47"/>
    </row>
    <row r="6" spans="1:15" ht="15" customHeight="1" x14ac:dyDescent="0.3">
      <c r="A6" s="100" t="s">
        <v>159</v>
      </c>
      <c r="B6" s="100"/>
      <c r="C6" s="100"/>
      <c r="D6" s="100"/>
      <c r="E6" s="100"/>
      <c r="F6" s="102" t="s">
        <v>158</v>
      </c>
      <c r="G6" s="102"/>
      <c r="H6" s="102"/>
      <c r="I6" s="102"/>
      <c r="J6" s="106" t="s">
        <v>157</v>
      </c>
      <c r="K6" s="106"/>
      <c r="L6" s="103" t="s">
        <v>156</v>
      </c>
      <c r="M6" s="103"/>
      <c r="N6" s="103" t="s">
        <v>155</v>
      </c>
      <c r="O6" s="103"/>
    </row>
    <row r="7" spans="1:15" ht="15" customHeight="1" x14ac:dyDescent="0.3">
      <c r="A7" s="100"/>
      <c r="B7" s="100"/>
      <c r="C7" s="100"/>
      <c r="D7" s="100"/>
      <c r="E7" s="100"/>
      <c r="F7" s="102" t="s">
        <v>154</v>
      </c>
      <c r="G7" s="102"/>
      <c r="H7" s="102" t="s">
        <v>153</v>
      </c>
      <c r="I7" s="102"/>
      <c r="J7" s="106"/>
      <c r="K7" s="106"/>
      <c r="L7" s="103"/>
      <c r="M7" s="103"/>
      <c r="N7" s="103"/>
      <c r="O7" s="103"/>
    </row>
    <row r="8" spans="1:15" ht="40.5" customHeight="1" x14ac:dyDescent="0.3">
      <c r="A8" s="100"/>
      <c r="B8" s="100"/>
      <c r="C8" s="100"/>
      <c r="D8" s="100"/>
      <c r="E8" s="100"/>
      <c r="F8" s="105"/>
      <c r="G8" s="105"/>
      <c r="H8" s="105"/>
      <c r="I8" s="105"/>
      <c r="J8" s="107"/>
      <c r="K8" s="107"/>
      <c r="L8" s="104"/>
      <c r="M8" s="104"/>
      <c r="N8" s="104"/>
      <c r="O8" s="104"/>
    </row>
    <row r="9" spans="1:15" ht="15.6" x14ac:dyDescent="0.3">
      <c r="A9" s="49" t="s">
        <v>26</v>
      </c>
      <c r="B9" s="46"/>
      <c r="C9" s="46"/>
      <c r="D9" s="46"/>
      <c r="E9" s="46"/>
      <c r="F9" s="46"/>
      <c r="G9" s="47"/>
      <c r="H9" s="48"/>
      <c r="I9" s="47"/>
      <c r="J9" s="48"/>
      <c r="K9" s="47"/>
      <c r="L9" s="48"/>
      <c r="M9" s="47"/>
      <c r="N9" s="48"/>
      <c r="O9" s="47"/>
    </row>
    <row r="10" spans="1:15" ht="15.6" x14ac:dyDescent="0.3">
      <c r="A10" s="46"/>
      <c r="B10" s="46" t="s">
        <v>152</v>
      </c>
      <c r="C10" s="46" t="s">
        <v>151</v>
      </c>
      <c r="D10" s="46"/>
      <c r="E10" s="46"/>
      <c r="F10" s="46"/>
      <c r="G10" s="47"/>
      <c r="H10" s="48"/>
      <c r="I10" s="47"/>
      <c r="J10" s="48"/>
      <c r="K10" s="47"/>
      <c r="L10" s="48"/>
      <c r="M10" s="47"/>
      <c r="N10" s="48"/>
      <c r="O10" s="47"/>
    </row>
    <row r="11" spans="1:15" ht="15.6" x14ac:dyDescent="0.3">
      <c r="A11" s="46"/>
      <c r="B11" s="46"/>
      <c r="C11" s="50" t="s">
        <v>139</v>
      </c>
      <c r="D11" s="46" t="s">
        <v>27</v>
      </c>
      <c r="E11" s="46"/>
      <c r="F11" s="46"/>
      <c r="G11" s="47"/>
      <c r="H11" s="48"/>
      <c r="I11" s="47"/>
      <c r="J11" s="48"/>
      <c r="K11" s="47"/>
      <c r="L11" s="48"/>
      <c r="M11" s="47"/>
      <c r="N11" s="48"/>
      <c r="O11" s="47"/>
    </row>
    <row r="12" spans="1:15" ht="15.6" x14ac:dyDescent="0.3">
      <c r="A12" s="46"/>
      <c r="B12" s="46"/>
      <c r="C12" s="46"/>
      <c r="D12" s="46"/>
      <c r="E12" s="46" t="s">
        <v>150</v>
      </c>
      <c r="F12" s="46" t="s">
        <v>3</v>
      </c>
      <c r="G12" s="47">
        <v>1335750</v>
      </c>
      <c r="H12" s="51" t="s">
        <v>3</v>
      </c>
      <c r="I12" s="47">
        <v>1335750</v>
      </c>
      <c r="J12" s="51" t="s">
        <v>3</v>
      </c>
      <c r="K12" s="47">
        <f>+G12-I12</f>
        <v>0</v>
      </c>
      <c r="L12" s="51" t="s">
        <v>3</v>
      </c>
      <c r="M12" s="47">
        <v>1769722.5699999998</v>
      </c>
      <c r="N12" s="51" t="s">
        <v>3</v>
      </c>
      <c r="O12" s="47">
        <f>+M12-I12</f>
        <v>433972.56999999983</v>
      </c>
    </row>
    <row r="13" spans="1:15" ht="15.6" x14ac:dyDescent="0.3">
      <c r="A13" s="46"/>
      <c r="B13" s="46"/>
      <c r="C13" s="46"/>
      <c r="D13" s="46" t="s">
        <v>147</v>
      </c>
      <c r="E13" s="46"/>
      <c r="F13" s="52" t="s">
        <v>3</v>
      </c>
      <c r="G13" s="53">
        <f>SUM(G12:G12)</f>
        <v>1335750</v>
      </c>
      <c r="H13" s="52" t="s">
        <v>3</v>
      </c>
      <c r="I13" s="53">
        <f>SUM(I12:I12)</f>
        <v>1335750</v>
      </c>
      <c r="J13" s="52" t="s">
        <v>3</v>
      </c>
      <c r="K13" s="53">
        <f>SUM(K12:K12)</f>
        <v>0</v>
      </c>
      <c r="L13" s="52" t="s">
        <v>3</v>
      </c>
      <c r="M13" s="53">
        <f>SUM(M12:M12)</f>
        <v>1769722.5699999998</v>
      </c>
      <c r="N13" s="52" t="s">
        <v>3</v>
      </c>
      <c r="O13" s="53">
        <f>SUM(O12:O12)</f>
        <v>433972.56999999983</v>
      </c>
    </row>
    <row r="14" spans="1:15" ht="15.6" x14ac:dyDescent="0.3">
      <c r="A14" s="46"/>
      <c r="B14" s="46"/>
      <c r="C14" s="50" t="s">
        <v>137</v>
      </c>
      <c r="D14" s="46" t="s">
        <v>146</v>
      </c>
      <c r="E14" s="46"/>
      <c r="F14" s="46"/>
      <c r="G14" s="47"/>
      <c r="H14" s="48"/>
      <c r="I14" s="47"/>
      <c r="J14" s="48"/>
      <c r="K14" s="47"/>
      <c r="L14" s="48"/>
      <c r="M14" s="47"/>
      <c r="N14" s="48"/>
      <c r="O14" s="47"/>
    </row>
    <row r="15" spans="1:15" ht="15.6" x14ac:dyDescent="0.3">
      <c r="A15" s="46"/>
      <c r="B15" s="46"/>
      <c r="C15" s="46"/>
      <c r="D15" s="46"/>
      <c r="E15" s="46" t="s">
        <v>217</v>
      </c>
      <c r="F15" s="46"/>
      <c r="G15" s="47">
        <v>0</v>
      </c>
      <c r="H15" s="48"/>
      <c r="I15" s="47">
        <v>0</v>
      </c>
      <c r="J15" s="48"/>
      <c r="K15" s="47">
        <f>+G15-I15</f>
        <v>0</v>
      </c>
      <c r="L15" s="48"/>
      <c r="M15" s="47">
        <v>2602.54</v>
      </c>
      <c r="N15" s="48"/>
      <c r="O15" s="47">
        <f>+M15-I15</f>
        <v>2602.54</v>
      </c>
    </row>
    <row r="16" spans="1:15" ht="15.6" x14ac:dyDescent="0.3">
      <c r="A16" s="46"/>
      <c r="B16" s="46"/>
      <c r="C16" s="46"/>
      <c r="D16" s="46" t="s">
        <v>142</v>
      </c>
      <c r="E16" s="46"/>
      <c r="F16" s="52" t="s">
        <v>3</v>
      </c>
      <c r="G16" s="53">
        <f>SUM(G15:G15)</f>
        <v>0</v>
      </c>
      <c r="H16" s="52" t="s">
        <v>3</v>
      </c>
      <c r="I16" s="53">
        <f>SUM(I15:I15)</f>
        <v>0</v>
      </c>
      <c r="J16" s="52" t="s">
        <v>3</v>
      </c>
      <c r="K16" s="53">
        <f>SUM(K15:K15)</f>
        <v>0</v>
      </c>
      <c r="L16" s="52" t="s">
        <v>3</v>
      </c>
      <c r="M16" s="53">
        <f>SUM(M15:M15)</f>
        <v>2602.54</v>
      </c>
      <c r="N16" s="52" t="s">
        <v>3</v>
      </c>
      <c r="O16" s="53">
        <f>SUM(O15:O15)</f>
        <v>2602.54</v>
      </c>
    </row>
    <row r="17" spans="1:16" ht="15.6" x14ac:dyDescent="0.3">
      <c r="A17" s="49" t="s">
        <v>117</v>
      </c>
      <c r="B17" s="46"/>
      <c r="C17" s="46"/>
      <c r="D17" s="46"/>
      <c r="E17" s="46"/>
      <c r="F17" s="54" t="s">
        <v>3</v>
      </c>
      <c r="G17" s="55">
        <f>+G13+G16</f>
        <v>1335750</v>
      </c>
      <c r="H17" s="54" t="s">
        <v>3</v>
      </c>
      <c r="I17" s="55">
        <f>+I13+I16</f>
        <v>1335750</v>
      </c>
      <c r="J17" s="54" t="s">
        <v>3</v>
      </c>
      <c r="K17" s="55">
        <f>+K13+K16</f>
        <v>0</v>
      </c>
      <c r="L17" s="54" t="s">
        <v>3</v>
      </c>
      <c r="M17" s="55">
        <f>+M13+M16</f>
        <v>1772325.1099999999</v>
      </c>
      <c r="N17" s="54" t="s">
        <v>3</v>
      </c>
      <c r="O17" s="55">
        <f>+O13+O16</f>
        <v>436575.10999999981</v>
      </c>
      <c r="P17" s="9"/>
    </row>
    <row r="18" spans="1:16" ht="15.6" x14ac:dyDescent="0.3">
      <c r="A18" s="49" t="s">
        <v>116</v>
      </c>
      <c r="B18" s="46"/>
      <c r="C18" s="46"/>
      <c r="D18" s="46"/>
      <c r="E18" s="46"/>
      <c r="F18" s="46"/>
      <c r="G18" s="47"/>
      <c r="H18" s="48"/>
      <c r="I18" s="47"/>
      <c r="J18" s="48"/>
      <c r="K18" s="47"/>
      <c r="L18" s="48"/>
      <c r="M18" s="47"/>
      <c r="N18" s="48"/>
      <c r="O18" s="47"/>
    </row>
    <row r="19" spans="1:16" ht="15.6" x14ac:dyDescent="0.3">
      <c r="A19" s="46"/>
      <c r="B19" s="49" t="s">
        <v>103</v>
      </c>
      <c r="C19" s="46"/>
      <c r="D19" s="46"/>
      <c r="E19" s="46"/>
      <c r="F19" s="46"/>
      <c r="G19" s="47"/>
      <c r="H19" s="48"/>
      <c r="I19" s="47"/>
      <c r="J19" s="48"/>
      <c r="K19" s="47"/>
      <c r="L19" s="48"/>
      <c r="M19" s="47"/>
      <c r="N19" s="48"/>
      <c r="O19" s="47"/>
    </row>
    <row r="20" spans="1:16" ht="15.6" x14ac:dyDescent="0.3">
      <c r="A20" s="46"/>
      <c r="B20" s="46"/>
      <c r="C20" s="46" t="s">
        <v>34</v>
      </c>
      <c r="D20" s="46"/>
      <c r="E20" s="46"/>
      <c r="F20" s="46"/>
      <c r="G20" s="47">
        <v>798500</v>
      </c>
      <c r="H20" s="48"/>
      <c r="I20" s="47">
        <v>798500</v>
      </c>
      <c r="J20" s="48"/>
      <c r="K20" s="47">
        <f>+G20-I20</f>
        <v>0</v>
      </c>
      <c r="L20" s="48"/>
      <c r="M20" s="47">
        <v>796800</v>
      </c>
      <c r="N20" s="48"/>
      <c r="O20" s="47">
        <f>+M20-I20</f>
        <v>-1700</v>
      </c>
    </row>
    <row r="21" spans="1:16" ht="15.6" x14ac:dyDescent="0.3">
      <c r="A21" s="46"/>
      <c r="B21" s="46"/>
      <c r="C21" s="46" t="s">
        <v>35</v>
      </c>
      <c r="D21" s="46"/>
      <c r="E21" s="46"/>
      <c r="F21" s="46"/>
      <c r="G21" s="47">
        <v>751007.25</v>
      </c>
      <c r="H21" s="48"/>
      <c r="I21" s="47">
        <v>751007.25</v>
      </c>
      <c r="J21" s="48"/>
      <c r="K21" s="47">
        <f>+G21-I21</f>
        <v>0</v>
      </c>
      <c r="L21" s="48"/>
      <c r="M21" s="47">
        <v>723530.53</v>
      </c>
      <c r="N21" s="48"/>
      <c r="O21" s="47">
        <f>+M21-I21</f>
        <v>-27476.719999999972</v>
      </c>
    </row>
    <row r="22" spans="1:16" ht="15.6" x14ac:dyDescent="0.3">
      <c r="A22" s="46"/>
      <c r="B22" s="46"/>
      <c r="C22" s="46" t="s">
        <v>105</v>
      </c>
      <c r="D22" s="46"/>
      <c r="E22" s="46"/>
      <c r="F22" s="46"/>
      <c r="G22" s="47">
        <v>465312</v>
      </c>
      <c r="H22" s="48"/>
      <c r="I22" s="47">
        <v>465312</v>
      </c>
      <c r="J22" s="48"/>
      <c r="K22" s="47">
        <f>+G22-I22</f>
        <v>0</v>
      </c>
      <c r="L22" s="48"/>
      <c r="M22" s="47">
        <v>462819.2</v>
      </c>
      <c r="N22" s="48"/>
      <c r="O22" s="47">
        <f>+M22-I22</f>
        <v>-2492.7999999999884</v>
      </c>
    </row>
    <row r="23" spans="1:16" ht="15.6" x14ac:dyDescent="0.3">
      <c r="A23" s="46"/>
      <c r="B23" s="46"/>
      <c r="C23" s="46" t="s">
        <v>112</v>
      </c>
      <c r="D23" s="46"/>
      <c r="E23" s="46"/>
      <c r="F23" s="46"/>
      <c r="G23" s="47">
        <v>550</v>
      </c>
      <c r="H23" s="48"/>
      <c r="I23" s="47">
        <v>550</v>
      </c>
      <c r="J23" s="48"/>
      <c r="K23" s="47"/>
      <c r="L23" s="48"/>
      <c r="M23" s="47">
        <v>520.52</v>
      </c>
      <c r="N23" s="48"/>
      <c r="O23" s="47">
        <f>+M23-I23</f>
        <v>-29.480000000000018</v>
      </c>
    </row>
    <row r="24" spans="1:16" s="14" customFormat="1" ht="15.6" x14ac:dyDescent="0.3">
      <c r="A24" s="49"/>
      <c r="B24" s="49" t="s">
        <v>97</v>
      </c>
      <c r="C24" s="49"/>
      <c r="D24" s="49"/>
      <c r="E24" s="49"/>
      <c r="F24" s="54" t="s">
        <v>3</v>
      </c>
      <c r="G24" s="55">
        <f>SUM(G20:G23)</f>
        <v>2015369.25</v>
      </c>
      <c r="H24" s="54" t="s">
        <v>3</v>
      </c>
      <c r="I24" s="55">
        <f>SUM(I20:I23)</f>
        <v>2015369.25</v>
      </c>
      <c r="J24" s="54" t="s">
        <v>3</v>
      </c>
      <c r="K24" s="55">
        <f>SUM(K20:K22)</f>
        <v>0</v>
      </c>
      <c r="L24" s="54" t="s">
        <v>3</v>
      </c>
      <c r="M24" s="55">
        <f>SUM(M20:M23)</f>
        <v>1983670.25</v>
      </c>
      <c r="N24" s="54" t="s">
        <v>3</v>
      </c>
      <c r="O24" s="55">
        <f>SUM(O20:O23)</f>
        <v>-31698.99999999996</v>
      </c>
    </row>
    <row r="25" spans="1:16" s="14" customFormat="1" ht="15.6" x14ac:dyDescent="0.3">
      <c r="A25" s="49" t="s">
        <v>48</v>
      </c>
      <c r="B25" s="49"/>
      <c r="C25" s="49"/>
      <c r="D25" s="49"/>
      <c r="E25" s="49"/>
      <c r="F25" s="54" t="s">
        <v>3</v>
      </c>
      <c r="G25" s="55">
        <f>+G17-G24</f>
        <v>-679619.25</v>
      </c>
      <c r="H25" s="54" t="s">
        <v>3</v>
      </c>
      <c r="I25" s="55">
        <f>+I17-I24</f>
        <v>-679619.25</v>
      </c>
      <c r="J25" s="54" t="s">
        <v>3</v>
      </c>
      <c r="K25" s="55">
        <f>+K17-K24</f>
        <v>0</v>
      </c>
      <c r="L25" s="54" t="s">
        <v>3</v>
      </c>
      <c r="M25" s="55">
        <f>+M17-M24</f>
        <v>-211345.14000000013</v>
      </c>
      <c r="N25" s="54" t="s">
        <v>3</v>
      </c>
      <c r="O25" s="55">
        <f>+O17-O24</f>
        <v>468274.10999999975</v>
      </c>
    </row>
    <row r="26" spans="1:16" ht="15.6" x14ac:dyDescent="0.3">
      <c r="A26" s="46"/>
      <c r="B26" s="46"/>
      <c r="C26" s="46"/>
      <c r="D26" s="46"/>
      <c r="E26" s="46"/>
      <c r="F26" s="46"/>
      <c r="G26" s="47"/>
      <c r="H26" s="48"/>
      <c r="I26" s="47"/>
      <c r="J26" s="48"/>
      <c r="K26" s="47"/>
      <c r="L26" s="48"/>
      <c r="M26" s="47"/>
      <c r="N26" s="48"/>
      <c r="O26" s="47"/>
    </row>
    <row r="27" spans="1:16" ht="15.6" x14ac:dyDescent="0.3">
      <c r="A27" s="46"/>
      <c r="B27" s="46"/>
      <c r="C27" s="46"/>
      <c r="D27" s="46"/>
      <c r="E27" s="46"/>
      <c r="F27" s="46"/>
      <c r="G27" s="47"/>
      <c r="H27" s="48"/>
      <c r="I27" s="47"/>
      <c r="J27" s="48"/>
      <c r="K27" s="47"/>
      <c r="L27" s="48"/>
      <c r="M27" s="47"/>
      <c r="N27" s="48"/>
      <c r="O27" s="47"/>
    </row>
    <row r="28" spans="1:16" ht="15.6" x14ac:dyDescent="0.3">
      <c r="A28" s="46"/>
      <c r="B28" s="46"/>
      <c r="C28" s="46"/>
      <c r="D28" s="46"/>
      <c r="E28" s="46"/>
      <c r="F28" s="46"/>
      <c r="G28" s="47"/>
      <c r="H28" s="48"/>
      <c r="I28" s="47"/>
      <c r="J28" s="48"/>
      <c r="K28" s="47"/>
      <c r="L28" s="48"/>
      <c r="M28" s="47"/>
      <c r="N28" s="48"/>
      <c r="O28" s="47"/>
    </row>
    <row r="29" spans="1:16" ht="15.6" x14ac:dyDescent="0.3">
      <c r="A29" s="46"/>
      <c r="B29" s="46"/>
      <c r="C29" s="46"/>
      <c r="D29" s="46"/>
      <c r="E29" s="46"/>
      <c r="F29" s="46"/>
      <c r="G29" s="47"/>
      <c r="H29" s="48"/>
      <c r="I29" s="47"/>
      <c r="J29" s="48"/>
      <c r="K29" s="47"/>
      <c r="L29" s="48"/>
      <c r="M29" s="69"/>
      <c r="N29" s="48"/>
      <c r="O29" s="47"/>
    </row>
    <row r="30" spans="1:16" ht="15.6" x14ac:dyDescent="0.3">
      <c r="A30" s="46"/>
      <c r="B30" s="46"/>
      <c r="C30" s="46"/>
      <c r="D30" s="46"/>
      <c r="E30" s="26"/>
      <c r="F30" s="27"/>
      <c r="G30" s="47"/>
      <c r="H30" s="48"/>
      <c r="I30" s="47"/>
      <c r="J30" s="48"/>
      <c r="K30" s="26"/>
      <c r="L30" s="85"/>
      <c r="M30" s="27"/>
      <c r="N30" s="48"/>
      <c r="O30" s="47"/>
    </row>
    <row r="31" spans="1:16" ht="15.6" x14ac:dyDescent="0.3">
      <c r="A31" s="46"/>
      <c r="B31" s="46"/>
      <c r="C31" s="46"/>
      <c r="D31" s="46"/>
      <c r="E31" s="29"/>
      <c r="F31" s="27"/>
      <c r="G31" s="47"/>
      <c r="H31" s="48"/>
      <c r="I31" s="47"/>
      <c r="J31" s="48"/>
      <c r="K31" s="29"/>
      <c r="L31" s="85"/>
      <c r="M31" s="27"/>
      <c r="N31" s="48"/>
      <c r="O31" s="47"/>
    </row>
    <row r="32" spans="1:16" ht="15.6" x14ac:dyDescent="0.3">
      <c r="A32" s="46"/>
      <c r="B32" s="46"/>
      <c r="C32" s="46"/>
      <c r="D32" s="46"/>
      <c r="E32" s="92"/>
      <c r="F32" s="92"/>
      <c r="G32" s="47"/>
      <c r="H32" s="48"/>
      <c r="I32" s="47"/>
      <c r="J32" s="48"/>
      <c r="K32" s="92"/>
      <c r="L32" s="92"/>
      <c r="M32" s="92"/>
      <c r="N32" s="92"/>
      <c r="O32" s="92"/>
    </row>
    <row r="33" spans="1:15" ht="15.6" x14ac:dyDescent="0.3">
      <c r="A33" s="46"/>
      <c r="B33" s="46"/>
      <c r="C33" s="46"/>
      <c r="D33" s="46"/>
      <c r="E33" s="95"/>
      <c r="F33" s="95"/>
      <c r="G33" s="47"/>
      <c r="H33" s="48"/>
      <c r="I33" s="47"/>
      <c r="J33" s="48"/>
      <c r="K33" s="95"/>
      <c r="L33" s="95"/>
      <c r="M33" s="95"/>
      <c r="N33" s="95"/>
      <c r="O33" s="95"/>
    </row>
    <row r="34" spans="1:15" ht="15.6" x14ac:dyDescent="0.3">
      <c r="A34" s="46"/>
      <c r="B34" s="46"/>
      <c r="C34" s="46"/>
      <c r="D34" s="46"/>
      <c r="E34" s="46"/>
      <c r="F34" s="46"/>
      <c r="G34" s="47"/>
      <c r="H34" s="48"/>
      <c r="I34" s="47"/>
      <c r="J34" s="48"/>
      <c r="K34" s="47"/>
      <c r="L34" s="48"/>
      <c r="M34" s="69"/>
      <c r="N34" s="48"/>
      <c r="O34" s="47"/>
    </row>
    <row r="35" spans="1:15" x14ac:dyDescent="0.3">
      <c r="M35" s="86"/>
    </row>
    <row r="39" spans="1:15" x14ac:dyDescent="0.3">
      <c r="E39" s="7"/>
    </row>
    <row r="40" spans="1:15" x14ac:dyDescent="0.3">
      <c r="E40" s="7"/>
    </row>
    <row r="41" spans="1:15" x14ac:dyDescent="0.3">
      <c r="E41" s="7"/>
    </row>
    <row r="42" spans="1:15" x14ac:dyDescent="0.3">
      <c r="E42" s="7"/>
    </row>
    <row r="43" spans="1:15" x14ac:dyDescent="0.3">
      <c r="E43" s="7"/>
    </row>
    <row r="44" spans="1:15" s="13" customFormat="1" x14ac:dyDescent="0.3">
      <c r="E44" s="7"/>
      <c r="F44" s="8"/>
      <c r="G44" s="7"/>
      <c r="I44" s="7"/>
      <c r="K44" s="7"/>
      <c r="M44" s="7"/>
      <c r="O44" s="7"/>
    </row>
    <row r="45" spans="1:15" s="13" customFormat="1" x14ac:dyDescent="0.3">
      <c r="E45" s="7"/>
      <c r="F45" s="8"/>
      <c r="G45" s="7"/>
      <c r="I45" s="7"/>
      <c r="K45" s="7"/>
      <c r="M45" s="7"/>
      <c r="O45" s="7"/>
    </row>
    <row r="46" spans="1:15" s="13" customFormat="1" x14ac:dyDescent="0.3">
      <c r="E46" s="7"/>
      <c r="F46" s="8"/>
      <c r="G46" s="7"/>
      <c r="I46" s="7"/>
      <c r="K46" s="7"/>
      <c r="M46" s="7"/>
      <c r="O46" s="7"/>
    </row>
    <row r="47" spans="1:15" s="13" customFormat="1" x14ac:dyDescent="0.3">
      <c r="E47" s="7"/>
      <c r="F47" s="8"/>
      <c r="G47" s="7"/>
      <c r="I47" s="7"/>
      <c r="K47" s="7"/>
      <c r="M47" s="7"/>
      <c r="O47" s="7"/>
    </row>
    <row r="48" spans="1:15" s="13" customFormat="1" x14ac:dyDescent="0.3">
      <c r="E48" s="7"/>
      <c r="F48" s="8"/>
      <c r="G48" s="7"/>
      <c r="I48" s="7"/>
      <c r="K48" s="7"/>
      <c r="M48" s="7"/>
      <c r="O48" s="7"/>
    </row>
    <row r="49" spans="5:15" s="13" customFormat="1" x14ac:dyDescent="0.3">
      <c r="E49" s="7"/>
      <c r="F49" s="8"/>
      <c r="G49" s="7"/>
      <c r="I49" s="7"/>
      <c r="K49" s="7"/>
      <c r="M49" s="7"/>
      <c r="O49" s="7"/>
    </row>
    <row r="50" spans="5:15" s="13" customFormat="1" x14ac:dyDescent="0.3">
      <c r="E50" s="86"/>
      <c r="F50" s="8"/>
      <c r="G50" s="7"/>
      <c r="I50" s="7"/>
      <c r="K50" s="7"/>
      <c r="M50" s="7"/>
      <c r="O50" s="7"/>
    </row>
    <row r="51" spans="5:15" s="13" customFormat="1" x14ac:dyDescent="0.3">
      <c r="E51" s="7"/>
      <c r="F51" s="8"/>
      <c r="G51" s="7"/>
      <c r="I51" s="7"/>
      <c r="K51" s="7"/>
      <c r="M51" s="7"/>
      <c r="O51" s="7"/>
    </row>
    <row r="52" spans="5:15" s="13" customFormat="1" x14ac:dyDescent="0.3">
      <c r="E52" s="9"/>
      <c r="F52" s="8"/>
      <c r="G52" s="7"/>
      <c r="I52" s="7"/>
      <c r="K52" s="7"/>
      <c r="M52" s="7"/>
      <c r="O52" s="7"/>
    </row>
    <row r="53" spans="5:15" s="13" customFormat="1" x14ac:dyDescent="0.3">
      <c r="E53" s="7"/>
      <c r="F53" s="8"/>
      <c r="G53" s="7"/>
      <c r="I53" s="7"/>
      <c r="K53" s="7"/>
      <c r="M53" s="7"/>
      <c r="O53" s="7"/>
    </row>
    <row r="54" spans="5:15" s="13" customFormat="1" x14ac:dyDescent="0.3">
      <c r="E54" s="7"/>
      <c r="F54" s="8"/>
      <c r="G54" s="7"/>
      <c r="I54" s="7"/>
      <c r="K54" s="7"/>
      <c r="M54" s="7"/>
      <c r="O54" s="7"/>
    </row>
    <row r="55" spans="5:15" s="13" customFormat="1" x14ac:dyDescent="0.3">
      <c r="E55" s="9"/>
      <c r="F55" s="8"/>
      <c r="G55" s="7"/>
      <c r="I55" s="7"/>
      <c r="K55" s="7"/>
      <c r="M55" s="7"/>
      <c r="O55" s="7"/>
    </row>
    <row r="56" spans="5:15" s="13" customFormat="1" x14ac:dyDescent="0.3">
      <c r="E56" s="9"/>
      <c r="F56" s="8"/>
      <c r="G56" s="86"/>
      <c r="I56" s="7"/>
      <c r="K56" s="7"/>
      <c r="M56" s="7"/>
      <c r="O56" s="7"/>
    </row>
    <row r="57" spans="5:15" s="13" customFormat="1" x14ac:dyDescent="0.3">
      <c r="E57" s="8"/>
      <c r="F57" s="8"/>
      <c r="G57" s="7"/>
      <c r="I57" s="7"/>
      <c r="K57" s="7"/>
      <c r="M57" s="7"/>
      <c r="O57" s="7"/>
    </row>
    <row r="58" spans="5:15" s="13" customFormat="1" x14ac:dyDescent="0.3">
      <c r="E58" s="8"/>
      <c r="F58" s="8"/>
      <c r="G58" s="7"/>
      <c r="I58" s="7"/>
      <c r="K58" s="7"/>
      <c r="M58" s="7"/>
      <c r="O58" s="7"/>
    </row>
    <row r="59" spans="5:15" s="13" customFormat="1" x14ac:dyDescent="0.3">
      <c r="E59" s="8"/>
      <c r="F59" s="8"/>
      <c r="G59" s="7"/>
      <c r="I59" s="7"/>
      <c r="K59" s="7"/>
      <c r="M59" s="7"/>
      <c r="O59" s="7"/>
    </row>
  </sheetData>
  <sheetProtection algorithmName="SHA-512" hashValue="tZRSmbErgMdrahQTw3aREKrRbLr/noFplWsbeU42+IHDyHYZktXK/hbgOwmL4MIKg/jkkMYTuDlJLmkMQwOvxw==" saltValue="dy4wEWQhiZN+jMnozob5LA==" spinCount="100000" sheet="1" objects="1" scenarios="1" selectLockedCells="1" selectUnlockedCells="1"/>
  <mergeCells count="11">
    <mergeCell ref="E33:F33"/>
    <mergeCell ref="K33:O33"/>
    <mergeCell ref="A6:E8"/>
    <mergeCell ref="F6:I6"/>
    <mergeCell ref="J6:K8"/>
    <mergeCell ref="L6:M8"/>
    <mergeCell ref="N6:O8"/>
    <mergeCell ref="F7:G8"/>
    <mergeCell ref="H7:I8"/>
    <mergeCell ref="E32:F32"/>
    <mergeCell ref="K32:O32"/>
  </mergeCells>
  <pageMargins left="1" right="0.25" top="0.75" bottom="0.75" header="0.3" footer="0.3"/>
  <pageSetup scale="95" orientation="landscape" horizontalDpi="4294967293" verticalDpi="4294967293" r:id="rId1"/>
  <headerFooter>
    <oddFooter>&amp;C11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>
      <selection sqref="A1:F1"/>
    </sheetView>
  </sheetViews>
  <sheetFormatPr defaultColWidth="9.109375" defaultRowHeight="13.2" x14ac:dyDescent="0.25"/>
  <cols>
    <col min="1" max="1" width="3.33203125" style="2" customWidth="1"/>
    <col min="2" max="2" width="41" style="2" customWidth="1"/>
    <col min="3" max="3" width="2.33203125" style="2" customWidth="1"/>
    <col min="4" max="4" width="16.88671875" style="3" bestFit="1" customWidth="1"/>
    <col min="5" max="5" width="2.33203125" style="2" customWidth="1"/>
    <col min="6" max="6" width="16.6640625" style="3" customWidth="1"/>
    <col min="7" max="7" width="9.109375" style="2"/>
    <col min="8" max="8" width="19.109375" style="2" bestFit="1" customWidth="1"/>
    <col min="9" max="16384" width="9.109375" style="2"/>
  </cols>
  <sheetData>
    <row r="1" spans="1:6" ht="15.6" x14ac:dyDescent="0.3">
      <c r="A1" s="93" t="s">
        <v>0</v>
      </c>
      <c r="B1" s="93"/>
      <c r="C1" s="93"/>
      <c r="D1" s="93"/>
      <c r="E1" s="93"/>
      <c r="F1" s="93"/>
    </row>
    <row r="2" spans="1:6" ht="15.6" x14ac:dyDescent="0.3">
      <c r="A2" s="93" t="s">
        <v>95</v>
      </c>
      <c r="B2" s="93"/>
      <c r="C2" s="93"/>
      <c r="D2" s="93"/>
      <c r="E2" s="93"/>
      <c r="F2" s="93"/>
    </row>
    <row r="3" spans="1:6" ht="15.6" x14ac:dyDescent="0.3">
      <c r="A3" s="93" t="s">
        <v>190</v>
      </c>
      <c r="B3" s="93"/>
      <c r="C3" s="93"/>
      <c r="D3" s="93"/>
      <c r="E3" s="93"/>
      <c r="F3" s="93"/>
    </row>
    <row r="4" spans="1:6" ht="15.6" x14ac:dyDescent="0.3">
      <c r="A4" s="89" t="s">
        <v>195</v>
      </c>
      <c r="B4" s="89"/>
      <c r="C4" s="89"/>
      <c r="D4" s="89"/>
      <c r="E4" s="89"/>
      <c r="F4" s="89"/>
    </row>
    <row r="5" spans="1:6" ht="15.6" x14ac:dyDescent="0.3">
      <c r="A5" s="38"/>
      <c r="B5" s="38"/>
      <c r="C5" s="38"/>
      <c r="D5" s="38"/>
      <c r="E5" s="38"/>
      <c r="F5" s="38"/>
    </row>
    <row r="6" spans="1:6" ht="39" customHeight="1" x14ac:dyDescent="0.3">
      <c r="A6" s="18"/>
      <c r="B6" s="18"/>
      <c r="C6" s="109"/>
      <c r="D6" s="109"/>
      <c r="E6" s="109"/>
      <c r="F6" s="109"/>
    </row>
    <row r="7" spans="1:6" ht="24" customHeight="1" x14ac:dyDescent="0.3">
      <c r="A7" s="18"/>
      <c r="B7" s="18"/>
      <c r="C7" s="94">
        <v>2016</v>
      </c>
      <c r="D7" s="94"/>
      <c r="E7" s="94">
        <v>2015</v>
      </c>
      <c r="F7" s="94"/>
    </row>
    <row r="8" spans="1:6" ht="15.6" x14ac:dyDescent="0.3">
      <c r="A8" s="20" t="s">
        <v>196</v>
      </c>
      <c r="B8" s="18"/>
      <c r="C8" s="18" t="s">
        <v>3</v>
      </c>
      <c r="D8" s="21">
        <v>91568913.780000001</v>
      </c>
      <c r="E8" s="18" t="s">
        <v>3</v>
      </c>
      <c r="F8" s="21">
        <v>81579962.650000006</v>
      </c>
    </row>
    <row r="9" spans="1:6" ht="15.6" x14ac:dyDescent="0.3">
      <c r="A9" s="18" t="s">
        <v>44</v>
      </c>
      <c r="B9" s="18"/>
      <c r="C9" s="18"/>
      <c r="D9" s="21"/>
      <c r="E9" s="18"/>
      <c r="F9" s="21"/>
    </row>
    <row r="10" spans="1:6" ht="15.6" x14ac:dyDescent="0.3">
      <c r="A10" s="20"/>
      <c r="B10" s="18" t="s">
        <v>197</v>
      </c>
      <c r="C10" s="36"/>
      <c r="D10" s="37">
        <v>23285613.760000002</v>
      </c>
      <c r="E10" s="36"/>
      <c r="F10" s="37"/>
    </row>
    <row r="11" spans="1:6" ht="15.6" x14ac:dyDescent="0.3">
      <c r="A11" s="20" t="s">
        <v>198</v>
      </c>
      <c r="B11" s="18"/>
      <c r="C11" s="39" t="s">
        <v>3</v>
      </c>
      <c r="D11" s="40">
        <f>SUM(D8:D10)</f>
        <v>114854527.54000001</v>
      </c>
      <c r="E11" s="39" t="s">
        <v>3</v>
      </c>
      <c r="F11" s="40">
        <f>SUM(F8:F10)</f>
        <v>81579962.650000006</v>
      </c>
    </row>
    <row r="12" spans="1:6" ht="15.6" x14ac:dyDescent="0.3">
      <c r="A12" s="18" t="s">
        <v>44</v>
      </c>
      <c r="B12" s="18"/>
      <c r="C12" s="18"/>
      <c r="D12" s="21"/>
      <c r="E12" s="18"/>
      <c r="F12" s="21"/>
    </row>
    <row r="13" spans="1:6" ht="15.6" x14ac:dyDescent="0.3">
      <c r="A13" s="18"/>
      <c r="B13" s="18" t="s">
        <v>45</v>
      </c>
      <c r="C13" s="18"/>
      <c r="D13" s="21">
        <v>63536985.609999999</v>
      </c>
      <c r="E13" s="18"/>
      <c r="F13" s="21"/>
    </row>
    <row r="14" spans="1:6" ht="15.6" x14ac:dyDescent="0.3">
      <c r="A14" s="18"/>
      <c r="B14" s="18" t="s">
        <v>200</v>
      </c>
      <c r="C14" s="36"/>
      <c r="D14" s="37">
        <v>360000</v>
      </c>
      <c r="E14" s="36"/>
      <c r="F14" s="37">
        <v>673012.8</v>
      </c>
    </row>
    <row r="15" spans="1:6" s="1" customFormat="1" ht="15.6" x14ac:dyDescent="0.3">
      <c r="A15" s="20" t="s">
        <v>46</v>
      </c>
      <c r="B15" s="20"/>
      <c r="C15" s="41" t="s">
        <v>3</v>
      </c>
      <c r="D15" s="42">
        <f>SUM(D11:D14)</f>
        <v>178751513.15000001</v>
      </c>
      <c r="E15" s="41" t="s">
        <v>3</v>
      </c>
      <c r="F15" s="42">
        <f>SUM(F11:F14)</f>
        <v>82252975.450000003</v>
      </c>
    </row>
    <row r="16" spans="1:6" ht="15.6" x14ac:dyDescent="0.3">
      <c r="A16" s="108" t="s">
        <v>47</v>
      </c>
      <c r="B16" s="108"/>
      <c r="C16" s="18"/>
      <c r="D16" s="19"/>
      <c r="E16" s="18"/>
      <c r="F16" s="19"/>
    </row>
    <row r="17" spans="1:8" ht="15.6" x14ac:dyDescent="0.3">
      <c r="A17" s="30" t="s">
        <v>201</v>
      </c>
      <c r="B17" s="30"/>
      <c r="C17" s="18"/>
      <c r="D17" s="21"/>
      <c r="E17" s="18"/>
      <c r="F17" s="21"/>
    </row>
    <row r="18" spans="1:8" ht="15.6" x14ac:dyDescent="0.3">
      <c r="A18" s="18" t="s">
        <v>48</v>
      </c>
      <c r="B18" s="18"/>
      <c r="C18" s="18"/>
      <c r="D18" s="21">
        <v>9403465.1999999918</v>
      </c>
      <c r="E18" s="18"/>
      <c r="F18" s="21">
        <v>13455902.750000006</v>
      </c>
    </row>
    <row r="19" spans="1:8" ht="31.5" customHeight="1" x14ac:dyDescent="0.3">
      <c r="A19" s="108" t="s">
        <v>49</v>
      </c>
      <c r="B19" s="108"/>
      <c r="C19" s="39" t="s">
        <v>3</v>
      </c>
      <c r="D19" s="40">
        <f>+D18+D17</f>
        <v>9403465.1999999918</v>
      </c>
      <c r="E19" s="39" t="s">
        <v>3</v>
      </c>
      <c r="F19" s="40">
        <f>+F18+F17</f>
        <v>13455902.750000006</v>
      </c>
    </row>
    <row r="20" spans="1:8" ht="31.5" customHeight="1" thickBot="1" x14ac:dyDescent="0.35">
      <c r="A20" s="110" t="s">
        <v>188</v>
      </c>
      <c r="B20" s="110"/>
      <c r="C20" s="33"/>
      <c r="D20" s="43">
        <v>0</v>
      </c>
      <c r="E20" s="33"/>
      <c r="F20" s="43">
        <v>-4139964.42</v>
      </c>
    </row>
    <row r="21" spans="1:8" s="1" customFormat="1" ht="16.2" thickBot="1" x14ac:dyDescent="0.35">
      <c r="A21" s="20" t="s">
        <v>199</v>
      </c>
      <c r="B21" s="20"/>
      <c r="C21" s="33" t="s">
        <v>3</v>
      </c>
      <c r="D21" s="34">
        <f>+D15+D19+D20</f>
        <v>188154978.34999999</v>
      </c>
      <c r="E21" s="33" t="s">
        <v>3</v>
      </c>
      <c r="F21" s="34">
        <f>+F15+F19+F20</f>
        <v>91568913.780000001</v>
      </c>
      <c r="H21" s="6"/>
    </row>
    <row r="22" spans="1:8" ht="15.6" x14ac:dyDescent="0.3">
      <c r="A22" s="18"/>
      <c r="B22" s="18"/>
      <c r="C22" s="18"/>
      <c r="D22" s="19"/>
      <c r="E22" s="18"/>
      <c r="F22" s="19"/>
    </row>
    <row r="23" spans="1:8" ht="15.6" x14ac:dyDescent="0.3">
      <c r="A23" s="18"/>
      <c r="B23" s="18"/>
      <c r="C23" s="18"/>
      <c r="D23" s="19"/>
      <c r="E23" s="18"/>
      <c r="F23" s="19"/>
    </row>
    <row r="24" spans="1:8" ht="15.6" x14ac:dyDescent="0.3">
      <c r="A24" s="18"/>
      <c r="B24" s="18"/>
      <c r="C24" s="18"/>
      <c r="D24" s="19"/>
      <c r="E24" s="18"/>
      <c r="F24" s="19"/>
    </row>
    <row r="25" spans="1:8" ht="15.6" x14ac:dyDescent="0.3">
      <c r="A25" s="18"/>
      <c r="B25" s="18"/>
      <c r="C25" s="18"/>
      <c r="D25" s="19"/>
      <c r="E25" s="18"/>
      <c r="F25" s="19"/>
    </row>
    <row r="26" spans="1:8" ht="15.6" x14ac:dyDescent="0.3">
      <c r="A26" s="18"/>
      <c r="B26" s="18"/>
      <c r="C26" s="18"/>
      <c r="D26" s="19"/>
      <c r="E26" s="18"/>
      <c r="F26" s="19"/>
    </row>
    <row r="27" spans="1:8" ht="15.6" x14ac:dyDescent="0.3">
      <c r="A27" s="18"/>
      <c r="B27" s="18"/>
      <c r="C27" s="18"/>
      <c r="D27" s="19"/>
      <c r="E27" s="18"/>
      <c r="F27" s="19"/>
    </row>
    <row r="28" spans="1:8" ht="15.6" x14ac:dyDescent="0.3">
      <c r="A28" s="18"/>
      <c r="B28" s="18"/>
      <c r="C28" s="18"/>
      <c r="D28" s="19"/>
      <c r="E28" s="18"/>
      <c r="F28" s="19"/>
    </row>
    <row r="29" spans="1:8" ht="15.6" x14ac:dyDescent="0.3">
      <c r="A29" s="18"/>
      <c r="B29" s="18"/>
      <c r="C29" s="18"/>
      <c r="D29" s="19"/>
      <c r="E29" s="18"/>
      <c r="F29" s="19"/>
    </row>
    <row r="31" spans="1:8" ht="15.6" x14ac:dyDescent="0.3">
      <c r="A31" s="18"/>
      <c r="B31" s="18"/>
      <c r="C31" s="28"/>
      <c r="D31" s="27"/>
      <c r="E31" s="28"/>
      <c r="F31" s="27"/>
    </row>
    <row r="32" spans="1:8" ht="15.6" x14ac:dyDescent="0.3">
      <c r="A32" s="18"/>
      <c r="B32" s="18"/>
      <c r="C32" s="92"/>
      <c r="D32" s="92"/>
      <c r="E32" s="92"/>
      <c r="F32" s="92"/>
    </row>
    <row r="33" spans="1:6" ht="15.6" x14ac:dyDescent="0.3">
      <c r="A33" s="89"/>
      <c r="B33" s="89"/>
      <c r="C33" s="89"/>
      <c r="D33" s="89"/>
      <c r="E33" s="89"/>
      <c r="F33" s="89"/>
    </row>
    <row r="42" spans="1:6" ht="15.6" x14ac:dyDescent="0.3">
      <c r="B42" s="18">
        <v>12</v>
      </c>
    </row>
  </sheetData>
  <sheetProtection algorithmName="SHA-512" hashValue="Si7KhyISnaVkbCB/0vTXHxwE+EXkH8Ml/lZW8jjjiBgW0yx0/oW7c6zp94SbVUdJwgGRCyMNIgnR6NPVK/8/3Q==" saltValue="l1k8vBKimvicnbAnNcDXQg==" spinCount="100000" sheet="1" objects="1" scenarios="1" selectLockedCells="1" selectUnlockedCells="1"/>
  <mergeCells count="13">
    <mergeCell ref="C32:F32"/>
    <mergeCell ref="A33:F33"/>
    <mergeCell ref="A20:B20"/>
    <mergeCell ref="E6:F6"/>
    <mergeCell ref="E7:F7"/>
    <mergeCell ref="A3:F3"/>
    <mergeCell ref="A4:F4"/>
    <mergeCell ref="A19:B19"/>
    <mergeCell ref="A1:F1"/>
    <mergeCell ref="A2:F2"/>
    <mergeCell ref="C6:D6"/>
    <mergeCell ref="C7:D7"/>
    <mergeCell ref="A16:B16"/>
  </mergeCells>
  <printOptions horizontalCentered="1"/>
  <pageMargins left="1.5" right="1" top="1" bottom="1" header="0.3" footer="7"/>
  <pageSetup scale="89" firstPageNumber="12" orientation="portrait" useFirstPageNumber="1" horizontalDpi="4294967293" verticalDpi="4294967293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Condensed Financial Position</vt:lpstr>
      <vt:lpstr>Condensed Financial Performance</vt:lpstr>
      <vt:lpstr>Condensed Cash Flow</vt:lpstr>
      <vt:lpstr>Schedule of Comparison-General</vt:lpstr>
      <vt:lpstr>Comparison - SEF </vt:lpstr>
      <vt:lpstr>Condensed Change in Equity</vt:lpstr>
      <vt:lpstr>'Schedule of Comparison-General'!OLE_LINK1</vt:lpstr>
      <vt:lpstr>'Comparison - SEF '!Print_Area</vt:lpstr>
      <vt:lpstr>'Condensed Cash Flow'!Print_Area</vt:lpstr>
      <vt:lpstr>'Condensed Change in Equity'!Print_Area</vt:lpstr>
      <vt:lpstr>'Condensed Financial Performance'!Print_Area</vt:lpstr>
      <vt:lpstr>'Condensed Financial Position'!Print_Area</vt:lpstr>
      <vt:lpstr>'Schedule of Comparison-General'!Print_Area</vt:lpstr>
      <vt:lpstr>'Schedule of Comparison-General'!Print_Titles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Evy Lacanlale</cp:lastModifiedBy>
  <cp:lastPrinted>2017-08-08T05:21:42Z</cp:lastPrinted>
  <dcterms:created xsi:type="dcterms:W3CDTF">2016-02-12T01:36:15Z</dcterms:created>
  <dcterms:modified xsi:type="dcterms:W3CDTF">2017-08-08T05:22:56Z</dcterms:modified>
</cp:coreProperties>
</file>