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a-data-repository\ITO\WADAS\AARS\Ric\2014\Region1\July3\Pangasinan\Mapandan_Pangasinan_aar2014\fin\"/>
    </mc:Choice>
  </mc:AlternateContent>
  <bookViews>
    <workbookView xWindow="240" yWindow="135" windowWidth="19440" windowHeight="7170"/>
  </bookViews>
  <sheets>
    <sheet name="Conso BS" sheetId="1" r:id="rId1"/>
    <sheet name="Conso SIE" sheetId="2" r:id="rId2"/>
    <sheet name="Conso SCF" sheetId="3" r:id="rId3"/>
    <sheet name="Conso SCGE" sheetId="4" r:id="rId4"/>
  </sheets>
  <externalReferences>
    <externalReference r:id="rId5"/>
  </externalReferences>
  <definedNames>
    <definedName name="_xlnm.Print_Area" localSheetId="0">'Conso BS'!$A$1:$I$254</definedName>
    <definedName name="_xlnm.Print_Area" localSheetId="2">'Conso SCF'!$A$1:$I$56</definedName>
    <definedName name="_xlnm.Print_Area" localSheetId="3">'Conso SCGE'!$A$1:$J$24</definedName>
    <definedName name="_xlnm.Print_Area" localSheetId="1">'Conso SIE'!$A$1:$K$292</definedName>
    <definedName name="_xlnm.Print_Titles" localSheetId="0">'Conso BS'!$6:$6</definedName>
    <definedName name="_xlnm.Print_Titles" localSheetId="2">'Conso SCF'!$6:$6</definedName>
    <definedName name="_xlnm.Print_Titles" localSheetId="1">'Conso SIE'!$6:$6</definedName>
  </definedNames>
  <calcPr calcId="152511"/>
</workbook>
</file>

<file path=xl/calcChain.xml><?xml version="1.0" encoding="utf-8"?>
<calcChain xmlns="http://schemas.openxmlformats.org/spreadsheetml/2006/main">
  <c r="I242" i="1" l="1"/>
  <c r="I250" i="1" s="1"/>
  <c r="G242" i="1"/>
  <c r="G250" i="1" s="1"/>
  <c r="I238" i="1"/>
  <c r="G238" i="1"/>
  <c r="I231" i="1"/>
  <c r="G231" i="1"/>
  <c r="I221" i="1"/>
  <c r="G221" i="1"/>
  <c r="I194" i="1"/>
  <c r="G194" i="1"/>
  <c r="I185" i="1"/>
  <c r="G185" i="1"/>
  <c r="I163" i="1"/>
  <c r="G163" i="1"/>
  <c r="I151" i="1"/>
  <c r="G151" i="1"/>
  <c r="I147" i="1"/>
  <c r="G147" i="1"/>
  <c r="I141" i="1"/>
  <c r="G141" i="1"/>
  <c r="I127" i="1"/>
  <c r="G127" i="1"/>
  <c r="I120" i="1"/>
  <c r="G120" i="1"/>
  <c r="I114" i="1"/>
  <c r="G114" i="1"/>
  <c r="I106" i="1"/>
  <c r="G106" i="1"/>
  <c r="I99" i="1"/>
  <c r="G99" i="1"/>
  <c r="I85" i="1"/>
  <c r="G85" i="1"/>
  <c r="I89" i="1"/>
  <c r="G89" i="1"/>
  <c r="I75" i="1"/>
  <c r="G75" i="1"/>
  <c r="I47" i="1"/>
  <c r="G47" i="1"/>
  <c r="I23" i="1"/>
  <c r="G23" i="1"/>
  <c r="K282" i="2"/>
  <c r="I282" i="2"/>
  <c r="K274" i="2"/>
  <c r="I274" i="2"/>
  <c r="K262" i="2"/>
  <c r="I262" i="2"/>
  <c r="K136" i="2"/>
  <c r="I136" i="2"/>
  <c r="K94" i="2"/>
  <c r="I94" i="2"/>
  <c r="K79" i="2"/>
  <c r="I79" i="2"/>
  <c r="K58" i="2"/>
  <c r="I58" i="2"/>
  <c r="K39" i="2"/>
  <c r="I39" i="2"/>
  <c r="K26" i="2"/>
  <c r="I26" i="2"/>
  <c r="I232" i="1" l="1"/>
  <c r="K263" i="2"/>
  <c r="I90" i="1"/>
  <c r="I186" i="1"/>
  <c r="I263" i="2"/>
  <c r="G90" i="1"/>
  <c r="G186" i="1"/>
  <c r="G232" i="1"/>
  <c r="G251" i="1" s="1"/>
  <c r="I251" i="1"/>
  <c r="I95" i="2"/>
  <c r="K95" i="2"/>
  <c r="G195" i="1" l="1"/>
  <c r="G252" i="1" s="1"/>
  <c r="I195" i="1"/>
  <c r="I252" i="1" s="1"/>
  <c r="N263" i="2"/>
  <c r="M263" i="2"/>
  <c r="I264" i="2"/>
  <c r="I270" i="2" s="1"/>
  <c r="I283" i="2" s="1"/>
  <c r="I288" i="2" s="1"/>
  <c r="K264" i="2"/>
  <c r="K270" i="2" s="1"/>
  <c r="K283" i="2" s="1"/>
  <c r="K288" i="2" s="1"/>
  <c r="I52" i="3"/>
  <c r="I48" i="3"/>
  <c r="G48" i="3"/>
  <c r="I43" i="3"/>
  <c r="G43" i="3"/>
  <c r="I36" i="3"/>
  <c r="G36" i="3"/>
  <c r="I30" i="3"/>
  <c r="G30" i="3"/>
  <c r="G37" i="3" s="1"/>
  <c r="I22" i="3"/>
  <c r="G22" i="3"/>
  <c r="I15" i="3"/>
  <c r="G15" i="3"/>
  <c r="I18" i="4"/>
  <c r="I11" i="4"/>
  <c r="F11" i="4"/>
  <c r="G23" i="3" l="1"/>
  <c r="I23" i="3"/>
  <c r="I37" i="3"/>
  <c r="I49" i="3"/>
  <c r="G49" i="3"/>
  <c r="I19" i="4"/>
  <c r="G50" i="3" l="1"/>
  <c r="G52" i="3" l="1"/>
</calcChain>
</file>

<file path=xl/sharedStrings.xml><?xml version="1.0" encoding="utf-8"?>
<sst xmlns="http://schemas.openxmlformats.org/spreadsheetml/2006/main" count="674" uniqueCount="519">
  <si>
    <t>For the Year Ended December 31, 2014</t>
  </si>
  <si>
    <t>(With Comparative Figure for CY 2013)</t>
  </si>
  <si>
    <t>ASSETS</t>
  </si>
  <si>
    <t>CURRENT ASSETS</t>
  </si>
  <si>
    <t>Cash on Hand</t>
  </si>
  <si>
    <t>Cash in Vault</t>
  </si>
  <si>
    <t>P</t>
  </si>
  <si>
    <t>Cash-Disbursing Officers</t>
  </si>
  <si>
    <t>Petty Cash Fund</t>
  </si>
  <si>
    <t>Payroll Fund</t>
  </si>
  <si>
    <t>Cash in Banks-Local Currency</t>
  </si>
  <si>
    <t>Cash in Bank -Local Currency, Current Account</t>
  </si>
  <si>
    <t>Cash in Bank-Local Currency, Savings Account</t>
  </si>
  <si>
    <t>Cash in Bank-Local Currency, Time Deposits</t>
  </si>
  <si>
    <t>Cash in Banks-Foreign Currency</t>
  </si>
  <si>
    <t xml:space="preserve"> </t>
  </si>
  <si>
    <t>Cash in Bank-Foreign Currency, Current Account</t>
  </si>
  <si>
    <t>Cash in Bank-Foreign Currency, Savings Account</t>
  </si>
  <si>
    <t>Cash in Bank-Foreign Currency, Time Deposits</t>
  </si>
  <si>
    <t>Total Cash</t>
  </si>
  <si>
    <t>Receivable Accounts</t>
  </si>
  <si>
    <t>Accounts Receivable</t>
  </si>
  <si>
    <t>Notes Receivables</t>
  </si>
  <si>
    <t>Due from Officers and Employees</t>
  </si>
  <si>
    <t>Loans Receivable-GOCCs</t>
  </si>
  <si>
    <t>Loans Receivables - Others</t>
  </si>
  <si>
    <t>Loans Receivables-LGUs</t>
  </si>
  <si>
    <t>Real Property Tax Receivable</t>
  </si>
  <si>
    <t>Special Education Tax Receivable</t>
  </si>
  <si>
    <t>Interests Receivables</t>
  </si>
  <si>
    <t>Inter-Agency Receivables</t>
  </si>
  <si>
    <t>Due from NGAs</t>
  </si>
  <si>
    <t>Due from GOCCs</t>
  </si>
  <si>
    <t>Due from LGUs</t>
  </si>
  <si>
    <t>Due from NGOs/POs</t>
  </si>
  <si>
    <t>Intra-Agency Receivables</t>
  </si>
  <si>
    <t>Due from Other Funds</t>
  </si>
  <si>
    <t>Other Receivables</t>
  </si>
  <si>
    <t>Receivables-Disallowances/Charges</t>
  </si>
  <si>
    <t>Advances to Officers and Employees</t>
  </si>
  <si>
    <t>Total Receivables</t>
  </si>
  <si>
    <t>Materials</t>
  </si>
  <si>
    <t>Raw Materials Inventory</t>
  </si>
  <si>
    <t>Work-in Process Inventory</t>
  </si>
  <si>
    <t>Finished Goods Inventory</t>
  </si>
  <si>
    <t>Merchandise Inventory</t>
  </si>
  <si>
    <t>Supplies</t>
  </si>
  <si>
    <t>Office Supplies Inventory</t>
  </si>
  <si>
    <t>Accountable Forms Inventory</t>
  </si>
  <si>
    <t>Animal/zoological Supplies Inventory</t>
  </si>
  <si>
    <t>Food Supplies Inventory</t>
  </si>
  <si>
    <t>Drugs and Medicines Inventory</t>
  </si>
  <si>
    <t>Medical, Dental and Laboratory Supplies Inventory</t>
  </si>
  <si>
    <t>Gasoline,Oil and Lubricants Inventory</t>
  </si>
  <si>
    <t>Agricultural Supplies Inventory</t>
  </si>
  <si>
    <t>Textbooks and Instructional Materials Inventory</t>
  </si>
  <si>
    <t>Military and Police Supplies Inventory</t>
  </si>
  <si>
    <t>Other Supplies Inventory</t>
  </si>
  <si>
    <t>Confiscated/Abandoned/Seized Goods Inventory</t>
  </si>
  <si>
    <t>Spare Parts Inventory</t>
  </si>
  <si>
    <t>Construction Materials Inventory</t>
  </si>
  <si>
    <t>Agricultural, Fishery and Forestry Products</t>
  </si>
  <si>
    <t>Livestock Inventory</t>
  </si>
  <si>
    <t>Crops and Fruits Inventory</t>
  </si>
  <si>
    <t>Other Agricultural, Fishery and Forestry Products Inventory</t>
  </si>
  <si>
    <t>Total Inventories</t>
  </si>
  <si>
    <t>PREPAYMENTS</t>
  </si>
  <si>
    <t>Prepaid Rent</t>
  </si>
  <si>
    <t>Prepaid Insurance</t>
  </si>
  <si>
    <t>Prepaid Interest</t>
  </si>
  <si>
    <t>Deposit on Letters of Credit</t>
  </si>
  <si>
    <t>Advances to Contractors</t>
  </si>
  <si>
    <t>Deferred Charges</t>
  </si>
  <si>
    <t>Other Prepaid Expenses</t>
  </si>
  <si>
    <t>Total Prepayments</t>
  </si>
  <si>
    <t>OTHER CURRENT ASSETS</t>
  </si>
  <si>
    <t>Guaranty Deposits</t>
  </si>
  <si>
    <t>Other Current Assets</t>
  </si>
  <si>
    <t>Total Other Current Assets</t>
  </si>
  <si>
    <t>TOTAL CURRENT ASSETS</t>
  </si>
  <si>
    <t>INVESTMENTS</t>
  </si>
  <si>
    <t>Investments in Treasury Bills</t>
  </si>
  <si>
    <t>Investments in Stocks</t>
  </si>
  <si>
    <t>Investments in Bonds</t>
  </si>
  <si>
    <t>Other Investments and Marketable Securities</t>
  </si>
  <si>
    <t>Sinking Fund</t>
  </si>
  <si>
    <t>TOTAL INVESTMENTS</t>
  </si>
  <si>
    <t>LAND AND LAND IMPROVEMENTS</t>
  </si>
  <si>
    <t>Land</t>
  </si>
  <si>
    <t>Land Improvements</t>
  </si>
  <si>
    <t>Electrification, Power and Energy Structures</t>
  </si>
  <si>
    <t>Total Land and Land Improvements</t>
  </si>
  <si>
    <t>BUILDINGS</t>
  </si>
  <si>
    <t>Office Buildings</t>
  </si>
  <si>
    <t>School Buildings</t>
  </si>
  <si>
    <t>Hospitals and Health Centers</t>
  </si>
  <si>
    <t>Markets and Slaughterhouses</t>
  </si>
  <si>
    <t>Other Structures</t>
  </si>
  <si>
    <t>Total Buildings</t>
  </si>
  <si>
    <t>LEASEHOLD IMPROVEMENTS</t>
  </si>
  <si>
    <t>Leasehold Improvements, Land</t>
  </si>
  <si>
    <t>Leasehold Improvements, Buildings</t>
  </si>
  <si>
    <t>Other Leasehold Improvements</t>
  </si>
  <si>
    <t>Total Leasehold Improvements</t>
  </si>
  <si>
    <t>OFFICE EQUIPMENT, FURNITURE AND FIXTURES</t>
  </si>
  <si>
    <t>Office Equipment</t>
  </si>
  <si>
    <t>Furniture and Fixtures</t>
  </si>
  <si>
    <t>IT Equipment and Software</t>
  </si>
  <si>
    <t>Library Books</t>
  </si>
  <si>
    <t>Total Office Equipment, Furniture and Fixtures</t>
  </si>
  <si>
    <t>MACHINERIES AND EQUIPMENT</t>
  </si>
  <si>
    <t>Machineries</t>
  </si>
  <si>
    <t>Agricultural, Fishery and Forestry Equipment</t>
  </si>
  <si>
    <t>Communication Equipment</t>
  </si>
  <si>
    <t>Construction and Heavy Equipment</t>
  </si>
  <si>
    <t>Hospital Equipment</t>
  </si>
  <si>
    <t>Disaster Response and Rescue Equipment</t>
  </si>
  <si>
    <t>Medical, Dental and Laboratory Equipment</t>
  </si>
  <si>
    <t>Military and Police Equipment</t>
  </si>
  <si>
    <t>Sports Equipment</t>
  </si>
  <si>
    <t>Technical and Scientific Equipment</t>
  </si>
  <si>
    <t>Other Machineries and Equipment</t>
  </si>
  <si>
    <t>Total Machineries and Equipment</t>
  </si>
  <si>
    <t>TRANSPORTATION EQUIPMENT</t>
  </si>
  <si>
    <t>Motor Vehicles</t>
  </si>
  <si>
    <t>Watercrafts</t>
  </si>
  <si>
    <t>Other Transportation Equipment</t>
  </si>
  <si>
    <t>Total Transportation Equipment</t>
  </si>
  <si>
    <t>OTHER PROPERTY, PLANT AND EQUIPMENT</t>
  </si>
  <si>
    <t>Other Property, Plant and Equipment</t>
  </si>
  <si>
    <t>Total Other Property, Plant and Equipment</t>
  </si>
  <si>
    <t>PUBLIC INFRASTRUCTURES</t>
  </si>
  <si>
    <t>Roads, Highways and Bridges</t>
  </si>
  <si>
    <t>Plazas, Parks and Monuments</t>
  </si>
  <si>
    <t>Ports,Lighthouses and Harbors</t>
  </si>
  <si>
    <t>Artesian Wells, Reservoirs, Pumping Stations and Conduits</t>
  </si>
  <si>
    <t>Irrigation, Canals and Laterals</t>
  </si>
  <si>
    <t>Flood Controls</t>
  </si>
  <si>
    <t>Waterways, Aqueducts, Seawalls</t>
  </si>
  <si>
    <t>Other Public Infrastructures</t>
  </si>
  <si>
    <t>Total Public Infrastructures</t>
  </si>
  <si>
    <t>REFORESTATION PROJECTS</t>
  </si>
  <si>
    <t>Reforestation-Upland</t>
  </si>
  <si>
    <t>Reforestation-Marshland/Swampland</t>
  </si>
  <si>
    <t>Total Reforestation Projects</t>
  </si>
  <si>
    <t>CONSTRUCTION IN PROGRESS</t>
  </si>
  <si>
    <t>Construction in Progress - Agency Assets</t>
  </si>
  <si>
    <t>Public Infrastructures/Reforestation Projects</t>
  </si>
  <si>
    <t>Construction in Progress-Roads, Highways and Bridges</t>
  </si>
  <si>
    <t>Construction in Progress-Plazas, Parks and Monuments</t>
  </si>
  <si>
    <t>Construction in Progress-Ports, Lighthouses and Harbors</t>
  </si>
  <si>
    <t xml:space="preserve">Construction in Progress-Artesian Wells, Reservoirs, </t>
  </si>
  <si>
    <t xml:space="preserve">           Pumping Stations and Conduits</t>
  </si>
  <si>
    <t>Construction in Progress-Irrigation, Canals and Laterals</t>
  </si>
  <si>
    <t>Construction inProgress-Flood Controls</t>
  </si>
  <si>
    <t xml:space="preserve">Construction inProgress-Waterways, Aqueducts, Seawalls, </t>
  </si>
  <si>
    <t xml:space="preserve">            Riverwalls and Others</t>
  </si>
  <si>
    <t>Construction in Progress-Other Public Infrastructures</t>
  </si>
  <si>
    <t>Construction in Progress-Reforestation -Upland</t>
  </si>
  <si>
    <t>Construction in Progress-Reforestation-Marshland/Swampland</t>
  </si>
  <si>
    <t>Total Construction in Progress</t>
  </si>
  <si>
    <t>Total Property, Plant and Equipment</t>
  </si>
  <si>
    <t>Work/Other Animals</t>
  </si>
  <si>
    <t>Breeding Stocks</t>
  </si>
  <si>
    <t>Arts,Archeological,Specimen and Other Exhibits</t>
  </si>
  <si>
    <t>Items in Transit</t>
  </si>
  <si>
    <t>Other Assets</t>
  </si>
  <si>
    <t>Total Other Assets</t>
  </si>
  <si>
    <t>TOTAL ASSETS</t>
  </si>
  <si>
    <t>LIABILITIES</t>
  </si>
  <si>
    <t>Payable Accounts</t>
  </si>
  <si>
    <t>Accounts Payable</t>
  </si>
  <si>
    <t>Notes Payable</t>
  </si>
  <si>
    <t>Due to Officers and Employees</t>
  </si>
  <si>
    <t>Interest Payable</t>
  </si>
  <si>
    <t>Inter-Agency Payables</t>
  </si>
  <si>
    <t>Due to BIR</t>
  </si>
  <si>
    <t>Due to GSIS</t>
  </si>
  <si>
    <t>Due to PAG-IBIG</t>
  </si>
  <si>
    <t>Due to PHILHEALTH</t>
  </si>
  <si>
    <t>Due to Other NGAs</t>
  </si>
  <si>
    <t>Due to Other GOCCs</t>
  </si>
  <si>
    <t>Due to LGUs</t>
  </si>
  <si>
    <t>Intra-Agency Payables</t>
  </si>
  <si>
    <t>Due to Other Funds</t>
  </si>
  <si>
    <t>Other Liability Accounts</t>
  </si>
  <si>
    <t>Guaranty Deposits Payable</t>
  </si>
  <si>
    <t>Performance/Bidders/Bail Bonds Payable</t>
  </si>
  <si>
    <t>Tax Refunds Payable</t>
  </si>
  <si>
    <t>Trust Liability - DRRM</t>
  </si>
  <si>
    <t>Other Payables</t>
  </si>
  <si>
    <t>Total Current Liabilities</t>
  </si>
  <si>
    <t>Mortgage/Bonds/Loans Payable</t>
  </si>
  <si>
    <t>Mortgage Payable</t>
  </si>
  <si>
    <t>Bonds Payable-Domestic</t>
  </si>
  <si>
    <t>Bonds Payable-Foreign</t>
  </si>
  <si>
    <t>Loans Payable-Domestic</t>
  </si>
  <si>
    <t>Loans Payable-Foreign</t>
  </si>
  <si>
    <t>Other Long Term Liabilities</t>
  </si>
  <si>
    <t>Total Long-Term Liabilities</t>
  </si>
  <si>
    <t>TOTAL LIABILITIES</t>
  </si>
  <si>
    <t>DEFERRED CREDITS</t>
  </si>
  <si>
    <t>Deferred Rel Property Tax Income</t>
  </si>
  <si>
    <t>Deferred Special Education Tax Income</t>
  </si>
  <si>
    <t>Other Deferred Credits</t>
  </si>
  <si>
    <t>Total Deferred Credits</t>
  </si>
  <si>
    <t>EQUITY</t>
  </si>
  <si>
    <t>Government Equity - Beginning</t>
  </si>
  <si>
    <t>Adjustment to Beg. Balance</t>
  </si>
  <si>
    <t>Adjusted Beg. Balance</t>
  </si>
  <si>
    <t>Add: Retained Operating Surplus</t>
  </si>
  <si>
    <t>Current Operations</t>
  </si>
  <si>
    <t xml:space="preserve">Prior Year's Adjustments </t>
  </si>
  <si>
    <t>Less: Transfer to Registry</t>
  </si>
  <si>
    <t>Public Infrastructures</t>
  </si>
  <si>
    <t>Reforestation Projects</t>
  </si>
  <si>
    <t>TOTAL LIABILITIES AND EQUITY</t>
  </si>
  <si>
    <t>TAX REVENUE</t>
  </si>
  <si>
    <t>Local Taxes</t>
  </si>
  <si>
    <t>Amusement Tax</t>
  </si>
  <si>
    <t>Business Tax</t>
  </si>
  <si>
    <t>Community Tax</t>
  </si>
  <si>
    <t>Franchise Tax</t>
  </si>
  <si>
    <t>Occupation Tax</t>
  </si>
  <si>
    <t>Printing and Publication Tax</t>
  </si>
  <si>
    <t>Property Transfer Tax</t>
  </si>
  <si>
    <t>Real Property Tax</t>
  </si>
  <si>
    <t>Less: Discount on Real Property Tax</t>
  </si>
  <si>
    <t>Real Property Tax on Idle Lands</t>
  </si>
  <si>
    <t>Special Assessment Tax</t>
  </si>
  <si>
    <t>Special Education Tax</t>
  </si>
  <si>
    <t xml:space="preserve">Less: Discount on Special Education Tax </t>
  </si>
  <si>
    <t>Tax on Delivery Truck and Vans</t>
  </si>
  <si>
    <t>Tax on Sand and Gravel and Other Quarry Products</t>
  </si>
  <si>
    <t>Other Local Taxes</t>
  </si>
  <si>
    <t>Fines and Penalties-Local Taxes</t>
  </si>
  <si>
    <t>Total Local Taxes</t>
  </si>
  <si>
    <t>GENERAL INCOME ACCOUNTS</t>
  </si>
  <si>
    <t>Internal Revenue Allotment</t>
  </si>
  <si>
    <t>Permits and Licenses</t>
  </si>
  <si>
    <t>Fees on Weights and Measures</t>
  </si>
  <si>
    <t>Fishery Rental Fees</t>
  </si>
  <si>
    <t>Franchising and Licensing Fees</t>
  </si>
  <si>
    <t>Motor Vehicles User's Charge</t>
  </si>
  <si>
    <t>Permit Fees</t>
  </si>
  <si>
    <t>Registration Fees</t>
  </si>
  <si>
    <t>Other Permits and Licenses</t>
  </si>
  <si>
    <t>Fines and Penalties - Permits and Licenses</t>
  </si>
  <si>
    <t>Total Permits and Licenses</t>
  </si>
  <si>
    <t>Service Income</t>
  </si>
  <si>
    <t>Affiliation fees</t>
  </si>
  <si>
    <t>Athletic and Cultural Fees</t>
  </si>
  <si>
    <t>Clearance and Certification Fees</t>
  </si>
  <si>
    <t>Comprehensive Examination Fees</t>
  </si>
  <si>
    <t>Diploma and Graduation Fees</t>
  </si>
  <si>
    <t>Garbage Fees</t>
  </si>
  <si>
    <t>Inspection Fees</t>
  </si>
  <si>
    <t>Library Fees</t>
  </si>
  <si>
    <t>Medical, Dental and Laboratory Fees</t>
  </si>
  <si>
    <t>Processing Fees</t>
  </si>
  <si>
    <t>Seminar Fees</t>
  </si>
  <si>
    <t>Toll and Terminal Fees</t>
  </si>
  <si>
    <t>Transcript of Records Fees</t>
  </si>
  <si>
    <t>Other Service Income</t>
  </si>
  <si>
    <t>Fines and Penalties - Service Income</t>
  </si>
  <si>
    <t>Total Service Income</t>
  </si>
  <si>
    <t>Business Income</t>
  </si>
  <si>
    <t>Hospital Fees</t>
  </si>
  <si>
    <t>Income from Canteen Operations</t>
  </si>
  <si>
    <t>Income from Cemetery Operations</t>
  </si>
  <si>
    <t>Income from Communication Facilities</t>
  </si>
  <si>
    <t>Income from Dormitory Operations</t>
  </si>
  <si>
    <t>Landing and Parking Fees</t>
  </si>
  <si>
    <t>Income from Markets</t>
  </si>
  <si>
    <t>Income from Slaughterhouse</t>
  </si>
  <si>
    <t>Income from Transportation System</t>
  </si>
  <si>
    <t>Income from Waterworks System</t>
  </si>
  <si>
    <t>Printing and Publication Income</t>
  </si>
  <si>
    <t>Rent Income</t>
  </si>
  <si>
    <t>Sales Revenue</t>
  </si>
  <si>
    <t>Cost of Goods Sold</t>
  </si>
  <si>
    <t>Net Sales Revenue</t>
  </si>
  <si>
    <t>Tuition Fees</t>
  </si>
  <si>
    <t>Other Business Income</t>
  </si>
  <si>
    <t>Fines and Penalties - Business Income</t>
  </si>
  <si>
    <t>Total Business Income</t>
  </si>
  <si>
    <t>Other Income</t>
  </si>
  <si>
    <t>Dividend Income</t>
  </si>
  <si>
    <t>Income from Grants and Donations</t>
  </si>
  <si>
    <t>Insurance Income</t>
  </si>
  <si>
    <t>Interest Income</t>
  </si>
  <si>
    <t>Sale of Confiscated/Abandoned/Seized Goods and Properties</t>
  </si>
  <si>
    <t>Share from Economic Zones</t>
  </si>
  <si>
    <t>Share from Expanded Value Added Tax</t>
  </si>
  <si>
    <t>Share from National Wealth</t>
  </si>
  <si>
    <t>Share from PAGCOR/PCSO</t>
  </si>
  <si>
    <t>Share from Tobacco Excise Tax</t>
  </si>
  <si>
    <t>Miscellaneous Income</t>
  </si>
  <si>
    <t>Other Fines and Penalties</t>
  </si>
  <si>
    <t>Total Other Income</t>
  </si>
  <si>
    <t>TOTAL OPERATING INCOME</t>
  </si>
  <si>
    <t>EXPENSES</t>
  </si>
  <si>
    <t>PERSONAL SERVICES</t>
  </si>
  <si>
    <t>Salaries and Wages</t>
  </si>
  <si>
    <t>Salaries and Wages - Regular</t>
  </si>
  <si>
    <t>Salaries and Wages - Military/Uniformed</t>
  </si>
  <si>
    <t>Salaries and Wages - Part-time</t>
  </si>
  <si>
    <t>Salaries and Wages - Substitute</t>
  </si>
  <si>
    <t>Salaries and Wages - Casual</t>
  </si>
  <si>
    <t>Salaries and Wages - Contractual</t>
  </si>
  <si>
    <t>Salaries and Wages - Emergency</t>
  </si>
  <si>
    <t>Other Compensation</t>
  </si>
  <si>
    <t>Personnel Economic Relief Allowance (PERA)</t>
  </si>
  <si>
    <t>Additional Compensation (ACA)</t>
  </si>
  <si>
    <t>Representation Allowance (RA)</t>
  </si>
  <si>
    <t>Transportation Allowance (TA)</t>
  </si>
  <si>
    <t>Clothing/Uniform Allowance</t>
  </si>
  <si>
    <t>Subsistence/Laundry and Quarter Allowance</t>
  </si>
  <si>
    <t>Productivity Incentive Allowance</t>
  </si>
  <si>
    <t>Other Bonuses and Allowances</t>
  </si>
  <si>
    <t>Honoraria</t>
  </si>
  <si>
    <t>Hazard Pay</t>
  </si>
  <si>
    <t>Longevity Pay</t>
  </si>
  <si>
    <t>Overtime and Night Pay</t>
  </si>
  <si>
    <t>Cash Gift</t>
  </si>
  <si>
    <t>Year End Bonus</t>
  </si>
  <si>
    <t>Personnel Benefits Contributions</t>
  </si>
  <si>
    <t>Life and Retirement Insurance Contributions</t>
  </si>
  <si>
    <t>PAG-IBIG Contributions</t>
  </si>
  <si>
    <t>PHILHEALTH Contributions</t>
  </si>
  <si>
    <t>ECC Contributions</t>
  </si>
  <si>
    <t>Other Personnel Benefits</t>
  </si>
  <si>
    <t>Pension Benefits - Civilian</t>
  </si>
  <si>
    <t>Retirement Benefits - Civilian</t>
  </si>
  <si>
    <t>Terminal Leave Benefits</t>
  </si>
  <si>
    <t>Health Workers Benefits</t>
  </si>
  <si>
    <t>Total Personal Services</t>
  </si>
  <si>
    <t>MAINTENANCE AND OTHER OPERATING EXPENSES</t>
  </si>
  <si>
    <t>Travelling Expenses</t>
  </si>
  <si>
    <t>Travelling Expenses - Local</t>
  </si>
  <si>
    <t>Travelling Expenses - Foreign</t>
  </si>
  <si>
    <t>Training and Scholarship Expenses</t>
  </si>
  <si>
    <t>Training Expenses</t>
  </si>
  <si>
    <t>Scholarship Expenses</t>
  </si>
  <si>
    <t>Supplies and Material Expenses</t>
  </si>
  <si>
    <t>Office Supplies Expense</t>
  </si>
  <si>
    <t>Accountable Forms Expenses</t>
  </si>
  <si>
    <t>Animal/Zoological Supplies Expenses</t>
  </si>
  <si>
    <t>Food Supplies Expenses</t>
  </si>
  <si>
    <t>Drugs and Medicines Expenses</t>
  </si>
  <si>
    <t>Medical, Dental and Laboratory Supplies Expenses</t>
  </si>
  <si>
    <t>Gasoline, Oil and Lubrication Expenses</t>
  </si>
  <si>
    <t>Agricultural Supplies Expenses</t>
  </si>
  <si>
    <t>Textbooks and Instructional Materials Expenses</t>
  </si>
  <si>
    <t>Military and Police Supplies Expenses</t>
  </si>
  <si>
    <t>Other Supplies Expenses</t>
  </si>
  <si>
    <t>Utility Expenses</t>
  </si>
  <si>
    <t>Water Expenses</t>
  </si>
  <si>
    <t>Electricity Expenses</t>
  </si>
  <si>
    <t>Cooking Gas Expenses</t>
  </si>
  <si>
    <t>Communication Expenses</t>
  </si>
  <si>
    <t>Postage and Deliveries</t>
  </si>
  <si>
    <t>Telephone Expenses - Landline</t>
  </si>
  <si>
    <t>Telephone Expenses - Mobile</t>
  </si>
  <si>
    <t>Internet Expenses</t>
  </si>
  <si>
    <t>Cable, Satellite, Telegraph and Radio Expenses</t>
  </si>
  <si>
    <t>Membership Dues and Contributions to Organizations</t>
  </si>
  <si>
    <t>Awards and Indemnities Expenses</t>
  </si>
  <si>
    <t>Advertising Expenses</t>
  </si>
  <si>
    <t>Printing and Binding Expenses</t>
  </si>
  <si>
    <t>Rent Expenses</t>
  </si>
  <si>
    <t>Representation Expenses</t>
  </si>
  <si>
    <t>Transportation and Delivery Expenses</t>
  </si>
  <si>
    <t>Subscription Expenses</t>
  </si>
  <si>
    <t>Professional Services</t>
  </si>
  <si>
    <t>Legal Services</t>
  </si>
  <si>
    <t>Auditing Services</t>
  </si>
  <si>
    <t>Consultancy Services</t>
  </si>
  <si>
    <t>General Services</t>
  </si>
  <si>
    <t>Repairs and Maintenance</t>
  </si>
  <si>
    <t>Repairs and Maintenance - Land Improvements</t>
  </si>
  <si>
    <t>Repairs and Maintenance - Electrification, Power and Energy</t>
  </si>
  <si>
    <t>Buildings</t>
  </si>
  <si>
    <t>Repairs and Maintenance - Office Buildings</t>
  </si>
  <si>
    <t>Repairs and Maintenance - School Buildings</t>
  </si>
  <si>
    <t>Repairs and Maintenance - Hospital and Health Centers</t>
  </si>
  <si>
    <t>Repairs and Maintenance - Markets and Slaughterhouse</t>
  </si>
  <si>
    <t>Repairs and Maintenance - Other Structures</t>
  </si>
  <si>
    <t>Ofice Equipment, Furniture and Fixtures</t>
  </si>
  <si>
    <t>Repairs and Maintenance - Office Equipment</t>
  </si>
  <si>
    <t>Repairs and Maintenance - Furniture and Fixtures</t>
  </si>
  <si>
    <t>Macheneries and Equipment</t>
  </si>
  <si>
    <t>Repairs and Maintenance - Machineries</t>
  </si>
  <si>
    <t>Repairs and Maintenance - Communication Equipment</t>
  </si>
  <si>
    <t>Repairs and Maintenance - Construction and Heavy Equipment</t>
  </si>
  <si>
    <t>Repairs and Maintenance - Disaster Response and Rescue Equipment</t>
  </si>
  <si>
    <t>Repairs and Maintenance - Other Machineries and Equipment</t>
  </si>
  <si>
    <t>Transportation Equipment</t>
  </si>
  <si>
    <t>Repairs and Maintenance - Motor Vehicles</t>
  </si>
  <si>
    <t>Repairs and Maintenance - Other Transportation Equipment</t>
  </si>
  <si>
    <t>Repairs and Maintenance - Other Property, Plant and Equipment</t>
  </si>
  <si>
    <t>Repairs and Maintenance - Roads, Highways and Bridges</t>
  </si>
  <si>
    <t>Repairs and Maintenance - Plaza, Parks and Monuments</t>
  </si>
  <si>
    <t xml:space="preserve">Repairs and Maintenance - artesian Wells, Reservoirs, Pumping </t>
  </si>
  <si>
    <t xml:space="preserve">         Stations and Conduits</t>
  </si>
  <si>
    <t>Repairs and Maintenance - Irrigation  Canals and Laterals</t>
  </si>
  <si>
    <t>Repairs and Maintenance - Flood Controls</t>
  </si>
  <si>
    <t>Repairs and Maintenance - Waterways, Aqueducts, Seawalls,</t>
  </si>
  <si>
    <t xml:space="preserve">         Riverwalls and Others</t>
  </si>
  <si>
    <t>Repairs and Maintenance - Other Public Infrastructures</t>
  </si>
  <si>
    <t>Confidential, Intelligence, Extraordinary and Miscellaneous Expenses</t>
  </si>
  <si>
    <t>Extraordinary Expenses</t>
  </si>
  <si>
    <t>Miscellaneous Expenses</t>
  </si>
  <si>
    <t>Taxes, Insurance Premiums and Other Fees</t>
  </si>
  <si>
    <t>Fidelity Bond Premiums</t>
  </si>
  <si>
    <t>Insurance Expense</t>
  </si>
  <si>
    <t>Non-Cash Expenses</t>
  </si>
  <si>
    <t>Depreciation</t>
  </si>
  <si>
    <t>Depreciation - Land Improvements</t>
  </si>
  <si>
    <t xml:space="preserve">Depreciation - Electrification, Power and Energy Structures </t>
  </si>
  <si>
    <t>Depreciation - Office Buildings</t>
  </si>
  <si>
    <t>Depreciation - School Buildings</t>
  </si>
  <si>
    <t>Depreciation - Hospitals and Health Centers</t>
  </si>
  <si>
    <t>Depreciation - Markets and Slaughterhouse</t>
  </si>
  <si>
    <t>Depreciation - Other Structures</t>
  </si>
  <si>
    <t>Office Equipment, Furnitures and Fixtures</t>
  </si>
  <si>
    <t>Depreciation - Office Equipment</t>
  </si>
  <si>
    <t>Depreciation - Furnitures and Fixtures</t>
  </si>
  <si>
    <t>Depreciation - IT Equipment</t>
  </si>
  <si>
    <t>Depreciation - Library Books</t>
  </si>
  <si>
    <t>Machineries and Equipment</t>
  </si>
  <si>
    <t>Depreciation - Machineries</t>
  </si>
  <si>
    <t>Depreciation - Communication Equipment</t>
  </si>
  <si>
    <t>Depreciation - Construction and Heavy Equipment</t>
  </si>
  <si>
    <t>Depreciation - Disaster Response and Rescue Equipment</t>
  </si>
  <si>
    <t>Depreciation - Medical, Dental and Laboratory Equipment</t>
  </si>
  <si>
    <t>Depreciation - Technical and Scientific Equipment</t>
  </si>
  <si>
    <t>Depreciation - Other Machineries and Equipment</t>
  </si>
  <si>
    <t>Depreciation - Motor Vehicles</t>
  </si>
  <si>
    <t>Depreciation - Other Transportation Equipment</t>
  </si>
  <si>
    <t>Depreciation - Other Property, Plant and Equipment</t>
  </si>
  <si>
    <t>Other Maintenance and Operating Expenses</t>
  </si>
  <si>
    <t>Total Maintenance and Other Operating Expenses</t>
  </si>
  <si>
    <t>TOTAL OPERATING EXPENSES</t>
  </si>
  <si>
    <t>INCOME FROM OPERATIONS</t>
  </si>
  <si>
    <t>FINANCIAL EXPENSES</t>
  </si>
  <si>
    <t>Bank Charges</t>
  </si>
  <si>
    <t>Documentary Stamps Expenses</t>
  </si>
  <si>
    <t>Interest Expenses</t>
  </si>
  <si>
    <t>Other Financial Charges</t>
  </si>
  <si>
    <t>Income before Subsidies, Donations and Extraordinary Items</t>
  </si>
  <si>
    <t>Add:</t>
  </si>
  <si>
    <t>Subsidy from Other National Government Agencies</t>
  </si>
  <si>
    <t>Subsidy from Other LGUs</t>
  </si>
  <si>
    <t>Subsidy from Other Funds</t>
  </si>
  <si>
    <t>Total</t>
  </si>
  <si>
    <t>Less:</t>
  </si>
  <si>
    <t>Subsidy to National government Agencies</t>
  </si>
  <si>
    <t>Subsidy to Local Government Units</t>
  </si>
  <si>
    <t>Subsidy to Govt Owned and Controlled Corp.</t>
  </si>
  <si>
    <t>Subsidy to NGOs/Pos</t>
  </si>
  <si>
    <t>Subsidy to Other Funds</t>
  </si>
  <si>
    <t>Donations</t>
  </si>
  <si>
    <t>Income before Extraordinary Items</t>
  </si>
  <si>
    <t>Add (Less) Extraordinary Items:</t>
  </si>
  <si>
    <t>Gain/Loss on foreign Exchange</t>
  </si>
  <si>
    <t>Gain/Loss on Sale of Disposed Assets</t>
  </si>
  <si>
    <t>Gain/Loss on Sale of Securities</t>
  </si>
  <si>
    <t>NET INCOME</t>
  </si>
  <si>
    <t>Cash flows From Operating Activities</t>
  </si>
  <si>
    <t>Cash Inflows</t>
  </si>
  <si>
    <t>Share from Internal Revenue Allotment</t>
  </si>
  <si>
    <t>Collection from Taxpayers</t>
  </si>
  <si>
    <t>Receipts from Sale of Goods and Services</t>
  </si>
  <si>
    <t>Other Receipts</t>
  </si>
  <si>
    <t>Total Cash Inflows</t>
  </si>
  <si>
    <t>Cash Outflows</t>
  </si>
  <si>
    <t>Payments to -</t>
  </si>
  <si>
    <t>Suppliers/ Creditors</t>
  </si>
  <si>
    <t>Employees</t>
  </si>
  <si>
    <t>Other Disbursements</t>
  </si>
  <si>
    <t>Total Cash Outflows</t>
  </si>
  <si>
    <t>Cash Provided by (Used In)</t>
  </si>
  <si>
    <t>Cash Flows from Investing Activities</t>
  </si>
  <si>
    <t>Sales of Property, Plant and Equipment</t>
  </si>
  <si>
    <t>Sale of Debt Securities of Other Entities</t>
  </si>
  <si>
    <t>Collection of Principal on Loans to Other Entities</t>
  </si>
  <si>
    <t>Purchase of Property, Plant and Equipment and</t>
  </si>
  <si>
    <t>Purchase of Debt Securities of Other Entities</t>
  </si>
  <si>
    <t>Grant/Loans to Other Entities</t>
  </si>
  <si>
    <t>Cash Flows From Financing Activities</t>
  </si>
  <si>
    <t>Issuance of Debt Securities</t>
  </si>
  <si>
    <t>Acquisition of Loan</t>
  </si>
  <si>
    <t>Retirement/Redemption of Debt Securities</t>
  </si>
  <si>
    <t>Payment of Loan Amortization</t>
  </si>
  <si>
    <t>Net Cash Provided by (Used In)</t>
  </si>
  <si>
    <t>Cash at the Beginning of the Period</t>
  </si>
  <si>
    <t>Cash at the End of the Period</t>
  </si>
  <si>
    <t>Add/Deduct:</t>
  </si>
  <si>
    <t>Adjustment to Beginning Balance</t>
  </si>
  <si>
    <t>Adjusted Beginning Balance</t>
  </si>
  <si>
    <t>(with Comparative Figure for CY 2013)</t>
  </si>
  <si>
    <t>Government Equity, December 31, 2014</t>
  </si>
  <si>
    <t>Government Equity, Ending</t>
  </si>
  <si>
    <t>Municipality of Mapandan</t>
  </si>
  <si>
    <t>Consolidated Detailed Statement of Changes in Government Equity</t>
  </si>
  <si>
    <t>Consolidated Detailes Statement of Cash Flows</t>
  </si>
  <si>
    <t>Repairs and Maintenance - Medical, Dental and Laboratory Equipment</t>
  </si>
  <si>
    <t>Consolidated Detailed Income Statement</t>
  </si>
  <si>
    <t>Consolidated Detailed Balance Sheet</t>
  </si>
  <si>
    <t>CASH (Note 5)</t>
  </si>
  <si>
    <t>RECEIVABLES (Note 6)</t>
  </si>
  <si>
    <t>INVENTORIES (Note 7)</t>
  </si>
  <si>
    <t>PROPERTY, PLANT AND EQUIPMENTS (Note 8)</t>
  </si>
  <si>
    <t>OTHER ASSETS (Note 9)</t>
  </si>
  <si>
    <t>CURRENT LIABILITIES (Note 10)</t>
  </si>
  <si>
    <t>(See Accompanying Notes to Financial Statements)</t>
  </si>
  <si>
    <t>LONG-TERM LIABILITIES (Note 11)</t>
  </si>
  <si>
    <t>Government Equity - Beginning (Note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</si>
</sst>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z val="12"/>
      <color theme="0"/>
      <name val="Times New Roman"/>
      <family val="1"/>
    </font>
    <font>
      <b/>
      <sz val="10.5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3">
    <xf numFmtId="0" fontId="0" fillId="0" borderId="0" xfId="0"/>
    <xf numFmtId="0" fontId="3" fillId="0" borderId="0" xfId="0" applyFont="1" applyBorder="1"/>
    <xf numFmtId="0" fontId="5" fillId="0" borderId="0" xfId="0" applyFont="1"/>
    <xf numFmtId="0" fontId="5" fillId="0" borderId="0" xfId="0" applyFont="1" applyBorder="1"/>
    <xf numFmtId="43" fontId="5" fillId="0" borderId="0" xfId="10" applyFont="1" applyBorder="1"/>
    <xf numFmtId="43" fontId="5" fillId="0" borderId="0" xfId="1" applyFont="1" applyBorder="1"/>
    <xf numFmtId="43" fontId="5" fillId="0" borderId="0" xfId="10" quotePrefix="1" applyFont="1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Border="1"/>
    <xf numFmtId="43" fontId="4" fillId="0" borderId="0" xfId="1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Border="1" applyAlignment="1">
      <alignment horizontal="center"/>
    </xf>
    <xf numFmtId="39" fontId="5" fillId="0" borderId="0" xfId="0" applyNumberFormat="1" applyFont="1" applyBorder="1"/>
    <xf numFmtId="39" fontId="4" fillId="0" borderId="0" xfId="0" applyNumberFormat="1" applyFont="1" applyBorder="1"/>
    <xf numFmtId="43" fontId="4" fillId="0" borderId="3" xfId="1" applyFont="1" applyBorder="1"/>
    <xf numFmtId="43" fontId="4" fillId="0" borderId="3" xfId="10" applyFont="1" applyBorder="1"/>
    <xf numFmtId="43" fontId="4" fillId="0" borderId="1" xfId="1" applyFont="1" applyBorder="1"/>
    <xf numFmtId="43" fontId="4" fillId="0" borderId="1" xfId="10" applyFont="1" applyBorder="1"/>
    <xf numFmtId="43" fontId="5" fillId="0" borderId="1" xfId="1" applyFont="1" applyBorder="1"/>
    <xf numFmtId="43" fontId="5" fillId="0" borderId="1" xfId="10" applyFont="1" applyBorder="1"/>
    <xf numFmtId="43" fontId="4" fillId="0" borderId="0" xfId="1" applyFont="1" applyBorder="1"/>
    <xf numFmtId="43" fontId="4" fillId="0" borderId="4" xfId="1" applyFont="1" applyBorder="1"/>
    <xf numFmtId="43" fontId="4" fillId="0" borderId="4" xfId="10" applyFont="1" applyBorder="1"/>
    <xf numFmtId="39" fontId="5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3" fontId="4" fillId="0" borderId="4" xfId="1" applyFont="1" applyBorder="1" applyAlignment="1"/>
    <xf numFmtId="0" fontId="4" fillId="0" borderId="4" xfId="0" applyFont="1" applyBorder="1"/>
    <xf numFmtId="43" fontId="4" fillId="0" borderId="4" xfId="10" applyFont="1" applyBorder="1" applyAlignment="1"/>
    <xf numFmtId="43" fontId="5" fillId="0" borderId="3" xfId="1" applyFont="1" applyBorder="1"/>
    <xf numFmtId="43" fontId="5" fillId="0" borderId="3" xfId="1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Fill="1" applyBorder="1"/>
    <xf numFmtId="0" fontId="5" fillId="0" borderId="1" xfId="0" applyFont="1" applyBorder="1"/>
    <xf numFmtId="0" fontId="5" fillId="0" borderId="1" xfId="11" applyFont="1" applyBorder="1"/>
    <xf numFmtId="0" fontId="5" fillId="0" borderId="0" xfId="11" applyFont="1" applyBorder="1"/>
    <xf numFmtId="4" fontId="5" fillId="0" borderId="0" xfId="0" applyNumberFormat="1" applyFont="1"/>
    <xf numFmtId="0" fontId="5" fillId="0" borderId="0" xfId="0" applyFont="1" applyAlignment="1"/>
    <xf numFmtId="0" fontId="6" fillId="0" borderId="0" xfId="0" applyFont="1" applyBorder="1" applyAlignment="1"/>
    <xf numFmtId="0" fontId="5" fillId="0" borderId="2" xfId="0" applyFont="1" applyBorder="1" applyAlignment="1">
      <alignment horizontal="center"/>
    </xf>
    <xf numFmtId="43" fontId="5" fillId="0" borderId="0" xfId="0" applyNumberFormat="1" applyFont="1" applyBorder="1"/>
    <xf numFmtId="43" fontId="5" fillId="0" borderId="0" xfId="11" applyNumberFormat="1" applyFont="1" applyBorder="1"/>
    <xf numFmtId="43" fontId="5" fillId="0" borderId="1" xfId="0" applyNumberFormat="1" applyFont="1" applyBorder="1"/>
    <xf numFmtId="43" fontId="5" fillId="0" borderId="1" xfId="11" applyNumberFormat="1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11" applyFont="1" applyBorder="1" applyAlignment="1">
      <alignment horizontal="center" vertical="center" wrapText="1"/>
    </xf>
    <xf numFmtId="0" fontId="4" fillId="0" borderId="3" xfId="0" applyFont="1" applyBorder="1"/>
    <xf numFmtId="43" fontId="4" fillId="0" borderId="3" xfId="0" applyNumberFormat="1" applyFont="1" applyBorder="1"/>
    <xf numFmtId="0" fontId="4" fillId="0" borderId="3" xfId="11" applyFont="1" applyBorder="1"/>
    <xf numFmtId="43" fontId="4" fillId="0" borderId="3" xfId="11" applyNumberFormat="1" applyFont="1" applyBorder="1"/>
    <xf numFmtId="43" fontId="4" fillId="0" borderId="4" xfId="0" applyNumberFormat="1" applyFont="1" applyBorder="1"/>
    <xf numFmtId="4" fontId="5" fillId="0" borderId="0" xfId="0" applyNumberFormat="1" applyFont="1" applyBorder="1"/>
    <xf numFmtId="0" fontId="5" fillId="0" borderId="0" xfId="0" applyFont="1" applyBorder="1" applyAlignment="1">
      <alignment vertical="center" wrapText="1"/>
    </xf>
    <xf numFmtId="0" fontId="4" fillId="0" borderId="1" xfId="0" applyFont="1" applyBorder="1"/>
    <xf numFmtId="43" fontId="4" fillId="0" borderId="1" xfId="0" applyNumberFormat="1" applyFont="1" applyBorder="1"/>
    <xf numFmtId="0" fontId="4" fillId="0" borderId="1" xfId="11" applyFont="1" applyBorder="1"/>
    <xf numFmtId="43" fontId="4" fillId="0" borderId="1" xfId="11" applyNumberFormat="1" applyFont="1" applyBorder="1"/>
    <xf numFmtId="43" fontId="4" fillId="0" borderId="0" xfId="0" applyNumberFormat="1" applyFont="1" applyBorder="1"/>
    <xf numFmtId="0" fontId="4" fillId="0" borderId="4" xfId="11" applyFont="1" applyBorder="1"/>
    <xf numFmtId="43" fontId="5" fillId="0" borderId="0" xfId="2" applyFont="1" applyBorder="1"/>
    <xf numFmtId="0" fontId="5" fillId="0" borderId="0" xfId="0" applyFont="1" applyFill="1" applyBorder="1" applyAlignment="1">
      <alignment horizontal="center"/>
    </xf>
    <xf numFmtId="43" fontId="5" fillId="0" borderId="1" xfId="2" applyFont="1" applyBorder="1"/>
    <xf numFmtId="0" fontId="4" fillId="0" borderId="3" xfId="0" applyFont="1" applyBorder="1" applyAlignment="1">
      <alignment horizontal="center"/>
    </xf>
    <xf numFmtId="43" fontId="4" fillId="0" borderId="3" xfId="2" applyFont="1" applyBorder="1"/>
    <xf numFmtId="43" fontId="5" fillId="0" borderId="2" xfId="1" applyFont="1" applyBorder="1" applyAlignment="1">
      <alignment horizontal="center"/>
    </xf>
    <xf numFmtId="43" fontId="5" fillId="0" borderId="2" xfId="2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43" fontId="5" fillId="0" borderId="0" xfId="2" applyFont="1" applyBorder="1" applyAlignment="1">
      <alignment horizontal="center"/>
    </xf>
    <xf numFmtId="39" fontId="5" fillId="0" borderId="0" xfId="0" applyNumberFormat="1" applyFont="1" applyAlignment="1"/>
    <xf numFmtId="0" fontId="4" fillId="0" borderId="0" xfId="0" applyFont="1" applyFill="1" applyBorder="1"/>
    <xf numFmtId="43" fontId="4" fillId="0" borderId="3" xfId="1" applyFont="1" applyBorder="1" applyAlignment="1">
      <alignment horizontal="center"/>
    </xf>
    <xf numFmtId="43" fontId="4" fillId="0" borderId="3" xfId="2" applyFont="1" applyBorder="1" applyAlignment="1">
      <alignment horizontal="center"/>
    </xf>
    <xf numFmtId="43" fontId="5" fillId="0" borderId="2" xfId="1" applyFont="1" applyBorder="1"/>
    <xf numFmtId="43" fontId="4" fillId="0" borderId="2" xfId="1" applyFont="1" applyBorder="1" applyAlignment="1"/>
    <xf numFmtId="43" fontId="7" fillId="0" borderId="0" xfId="2" applyFont="1" applyBorder="1"/>
    <xf numFmtId="0" fontId="7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/>
    <xf numFmtId="43" fontId="4" fillId="0" borderId="0" xfId="1" applyFont="1" applyBorder="1" applyAlignment="1">
      <alignment horizontal="center"/>
    </xf>
    <xf numFmtId="43" fontId="4" fillId="0" borderId="0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2" xfId="1" applyFont="1" applyBorder="1"/>
    <xf numFmtId="43" fontId="4" fillId="0" borderId="2" xfId="2" applyFont="1" applyBorder="1"/>
    <xf numFmtId="43" fontId="4" fillId="0" borderId="0" xfId="2" applyFont="1" applyBorder="1"/>
    <xf numFmtId="0" fontId="4" fillId="0" borderId="0" xfId="11" applyFont="1" applyBorder="1"/>
    <xf numFmtId="43" fontId="4" fillId="0" borderId="0" xfId="11" applyNumberFormat="1" applyFont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39" fontId="5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7">
    <cellStyle name="Comma" xfId="1" builtinId="3"/>
    <cellStyle name="Comma 2" xfId="3"/>
    <cellStyle name="Comma 2 2" xfId="4"/>
    <cellStyle name="Comma 2 3" xfId="5"/>
    <cellStyle name="Comma 2 4" xfId="6"/>
    <cellStyle name="Comma 2 5" xfId="7"/>
    <cellStyle name="Comma 3" xfId="8"/>
    <cellStyle name="Comma 4" xfId="9"/>
    <cellStyle name="Comma 5" xfId="2"/>
    <cellStyle name="Comma 6" xfId="10"/>
    <cellStyle name="Normal" xfId="0" builtinId="0"/>
    <cellStyle name="Normal 2" xfId="11"/>
    <cellStyle name="Normal 2 2" xfId="12"/>
    <cellStyle name="Normal 2 2 2" xfId="13"/>
    <cellStyle name="Normal 2 3" xfId="14"/>
    <cellStyle name="Normal 2 4" xfId="15"/>
    <cellStyle name="Normal 2 5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user\Desktop\2013-fs\Consolidated%20FINANCIAL%20REPORT%20REQUIREMENTS%202013-GEN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 BY FUND "/>
      <sheetName val="COMBINED PRECLOSING TB"/>
      <sheetName val="COMBINED postCLOSING TB"/>
      <sheetName val="SCF by Fund"/>
      <sheetName val="SCF Consolidated"/>
      <sheetName val="SCF Consolidated (comparative)"/>
      <sheetName val="CONSOLIDATED GOVT EQUITY"/>
      <sheetName val="CONSOLIDATED GOVT EQUITY (Comp)"/>
      <sheetName val="SCGE BY FUND"/>
      <sheetName val="Balance Sheet - By Fund"/>
      <sheetName val="consolidated bs"/>
      <sheetName val="consolidated bs (comparative)"/>
      <sheetName val="consolidated sie"/>
      <sheetName val="consolidated sie comparative"/>
      <sheetName val="SIE BY FUND  (2)"/>
      <sheetName val="SIE BY FUND  (3)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7"/>
  <sheetViews>
    <sheetView tabSelected="1" zoomScaleNormal="100" zoomScaleSheetLayoutView="100" workbookViewId="0">
      <selection sqref="A1:I254"/>
    </sheetView>
  </sheetViews>
  <sheetFormatPr defaultRowHeight="15.75" x14ac:dyDescent="0.25"/>
  <cols>
    <col min="1" max="1" width="1.5703125" style="2" customWidth="1"/>
    <col min="2" max="2" width="1.42578125" style="2" customWidth="1"/>
    <col min="3" max="3" width="1.140625" style="2" customWidth="1"/>
    <col min="4" max="4" width="1.42578125" style="2" customWidth="1"/>
    <col min="5" max="5" width="52" style="2" customWidth="1"/>
    <col min="6" max="6" width="2.28515625" style="2" bestFit="1" customWidth="1"/>
    <col min="7" max="7" width="17.85546875" style="2" customWidth="1"/>
    <col min="8" max="8" width="2.28515625" style="2" bestFit="1" customWidth="1"/>
    <col min="9" max="9" width="17.85546875" style="2" customWidth="1"/>
    <col min="10" max="16384" width="9.140625" style="2"/>
  </cols>
  <sheetData>
    <row r="1" spans="1:20" x14ac:dyDescent="0.25">
      <c r="A1" s="95" t="s">
        <v>504</v>
      </c>
      <c r="B1" s="95"/>
      <c r="C1" s="95"/>
      <c r="D1" s="95"/>
      <c r="E1" s="95"/>
      <c r="F1" s="95"/>
      <c r="G1" s="95"/>
      <c r="H1" s="95"/>
      <c r="I1" s="95"/>
    </row>
    <row r="2" spans="1:20" x14ac:dyDescent="0.25">
      <c r="A2" s="96" t="s">
        <v>509</v>
      </c>
      <c r="B2" s="96"/>
      <c r="C2" s="96"/>
      <c r="D2" s="96"/>
      <c r="E2" s="96"/>
      <c r="F2" s="96"/>
      <c r="G2" s="96"/>
      <c r="H2" s="96"/>
      <c r="I2" s="96"/>
    </row>
    <row r="3" spans="1:20" x14ac:dyDescent="0.25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20" x14ac:dyDescent="0.25">
      <c r="A4" s="97" t="s">
        <v>1</v>
      </c>
      <c r="B4" s="97"/>
      <c r="C4" s="97"/>
      <c r="D4" s="97"/>
      <c r="E4" s="97"/>
      <c r="F4" s="97"/>
      <c r="G4" s="97"/>
      <c r="H4" s="97"/>
      <c r="I4" s="97"/>
    </row>
    <row r="5" spans="1:20" ht="18" customHeight="1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20" s="12" customFormat="1" ht="18.75" customHeight="1" x14ac:dyDescent="0.25">
      <c r="A6" s="28"/>
      <c r="B6" s="28"/>
      <c r="C6" s="28"/>
      <c r="D6" s="28"/>
      <c r="E6" s="28"/>
      <c r="F6" s="26"/>
      <c r="G6" s="92">
        <v>2014</v>
      </c>
      <c r="H6" s="92"/>
      <c r="I6" s="92">
        <v>2013</v>
      </c>
    </row>
    <row r="7" spans="1:20" x14ac:dyDescent="0.25">
      <c r="A7" s="8" t="s">
        <v>2</v>
      </c>
      <c r="B7" s="3"/>
      <c r="C7" s="3"/>
      <c r="D7" s="3"/>
      <c r="E7" s="3"/>
      <c r="F7" s="13"/>
      <c r="G7" s="62"/>
      <c r="H7" s="13"/>
      <c r="I7" s="62"/>
    </row>
    <row r="8" spans="1:20" x14ac:dyDescent="0.25">
      <c r="A8" s="8" t="s">
        <v>3</v>
      </c>
      <c r="B8" s="3"/>
      <c r="C8" s="3"/>
      <c r="D8" s="3"/>
      <c r="E8" s="3"/>
      <c r="F8" s="13"/>
      <c r="G8" s="62"/>
      <c r="H8" s="13"/>
      <c r="I8" s="62"/>
    </row>
    <row r="9" spans="1:20" x14ac:dyDescent="0.25">
      <c r="A9" s="3"/>
      <c r="B9" s="8" t="s">
        <v>510</v>
      </c>
      <c r="C9" s="3"/>
      <c r="D9" s="3"/>
      <c r="E9" s="3"/>
      <c r="F9" s="13"/>
      <c r="G9" s="62"/>
      <c r="H9" s="13"/>
      <c r="I9" s="62"/>
      <c r="L9" s="95"/>
      <c r="M9" s="95"/>
      <c r="N9" s="95"/>
      <c r="O9" s="95"/>
      <c r="P9" s="95"/>
      <c r="Q9" s="95"/>
      <c r="R9" s="95"/>
      <c r="S9" s="95"/>
      <c r="T9" s="95"/>
    </row>
    <row r="10" spans="1:20" x14ac:dyDescent="0.25">
      <c r="A10" s="3"/>
      <c r="B10" s="3"/>
      <c r="C10" s="3" t="s">
        <v>4</v>
      </c>
      <c r="D10" s="3"/>
      <c r="E10" s="3"/>
      <c r="F10" s="13"/>
      <c r="G10" s="62"/>
      <c r="H10" s="13"/>
      <c r="I10" s="62"/>
      <c r="L10" s="96"/>
      <c r="M10" s="96"/>
      <c r="N10" s="96"/>
      <c r="O10" s="96"/>
      <c r="P10" s="96"/>
      <c r="Q10" s="96"/>
      <c r="R10" s="96"/>
      <c r="S10" s="96"/>
      <c r="T10" s="96"/>
    </row>
    <row r="11" spans="1:20" x14ac:dyDescent="0.25">
      <c r="A11" s="3"/>
      <c r="B11" s="3"/>
      <c r="C11" s="3"/>
      <c r="D11" s="3"/>
      <c r="E11" s="3" t="s">
        <v>5</v>
      </c>
      <c r="F11" s="13" t="s">
        <v>6</v>
      </c>
      <c r="G11" s="5">
        <v>0</v>
      </c>
      <c r="H11" s="13" t="s">
        <v>6</v>
      </c>
      <c r="I11" s="62">
        <v>0</v>
      </c>
      <c r="L11" s="95"/>
      <c r="M11" s="95"/>
      <c r="N11" s="95"/>
      <c r="O11" s="95"/>
      <c r="P11" s="95"/>
      <c r="Q11" s="95"/>
      <c r="R11" s="95"/>
      <c r="S11" s="95"/>
      <c r="T11" s="95"/>
    </row>
    <row r="12" spans="1:20" x14ac:dyDescent="0.25">
      <c r="A12" s="3"/>
      <c r="B12" s="3"/>
      <c r="C12" s="3"/>
      <c r="D12" s="3"/>
      <c r="E12" s="3" t="s">
        <v>7</v>
      </c>
      <c r="F12" s="13"/>
      <c r="G12" s="5"/>
      <c r="H12" s="13"/>
      <c r="I12" s="62"/>
      <c r="L12" s="97"/>
      <c r="M12" s="97"/>
      <c r="N12" s="97"/>
      <c r="O12" s="97"/>
      <c r="P12" s="97"/>
      <c r="Q12" s="97"/>
      <c r="R12" s="97"/>
      <c r="S12" s="97"/>
      <c r="T12" s="97"/>
    </row>
    <row r="13" spans="1:20" x14ac:dyDescent="0.25">
      <c r="A13" s="3"/>
      <c r="B13" s="3"/>
      <c r="C13" s="3"/>
      <c r="D13" s="3"/>
      <c r="E13" s="3" t="s">
        <v>8</v>
      </c>
      <c r="F13" s="13"/>
      <c r="G13" s="5"/>
      <c r="H13" s="13"/>
      <c r="I13" s="62"/>
    </row>
    <row r="14" spans="1:20" x14ac:dyDescent="0.25">
      <c r="A14" s="3"/>
      <c r="B14" s="3"/>
      <c r="C14" s="3"/>
      <c r="D14" s="3"/>
      <c r="E14" s="3" t="s">
        <v>9</v>
      </c>
      <c r="F14" s="13"/>
      <c r="G14" s="5"/>
      <c r="H14" s="13"/>
      <c r="I14" s="62"/>
    </row>
    <row r="15" spans="1:20" x14ac:dyDescent="0.25">
      <c r="A15" s="3"/>
      <c r="B15" s="3"/>
      <c r="C15" s="3" t="s">
        <v>10</v>
      </c>
      <c r="D15" s="3"/>
      <c r="E15" s="3"/>
      <c r="F15" s="13"/>
      <c r="G15" s="5"/>
      <c r="H15" s="13"/>
      <c r="I15" s="62"/>
    </row>
    <row r="16" spans="1:20" x14ac:dyDescent="0.25">
      <c r="A16" s="3"/>
      <c r="B16" s="3"/>
      <c r="C16" s="3"/>
      <c r="D16" s="3"/>
      <c r="E16" s="3" t="s">
        <v>11</v>
      </c>
      <c r="F16" s="13"/>
      <c r="G16" s="5">
        <v>23163523.829999998</v>
      </c>
      <c r="H16" s="13"/>
      <c r="I16" s="62">
        <v>11355152.469999999</v>
      </c>
    </row>
    <row r="17" spans="1:9" x14ac:dyDescent="0.25">
      <c r="A17" s="3"/>
      <c r="B17" s="3"/>
      <c r="C17" s="3"/>
      <c r="D17" s="3"/>
      <c r="E17" s="3" t="s">
        <v>12</v>
      </c>
      <c r="F17" s="13"/>
      <c r="G17" s="5"/>
      <c r="H17" s="13"/>
      <c r="I17" s="62"/>
    </row>
    <row r="18" spans="1:9" x14ac:dyDescent="0.25">
      <c r="A18" s="3"/>
      <c r="B18" s="3"/>
      <c r="C18" s="3"/>
      <c r="D18" s="3"/>
      <c r="E18" s="3" t="s">
        <v>13</v>
      </c>
      <c r="F18" s="13"/>
      <c r="G18" s="5">
        <v>1106431.5900000001</v>
      </c>
      <c r="H18" s="13"/>
      <c r="I18" s="62">
        <v>1101237.04</v>
      </c>
    </row>
    <row r="19" spans="1:9" x14ac:dyDescent="0.25">
      <c r="A19" s="3"/>
      <c r="B19" s="3"/>
      <c r="C19" s="3" t="s">
        <v>14</v>
      </c>
      <c r="D19" s="3"/>
      <c r="E19" s="3"/>
      <c r="F19" s="13"/>
      <c r="G19" s="5"/>
      <c r="H19" s="13"/>
      <c r="I19" s="62"/>
    </row>
    <row r="20" spans="1:9" x14ac:dyDescent="0.25">
      <c r="A20" s="3"/>
      <c r="B20" s="3"/>
      <c r="C20" s="3" t="s">
        <v>15</v>
      </c>
      <c r="D20" s="3"/>
      <c r="E20" s="35" t="s">
        <v>16</v>
      </c>
      <c r="F20" s="63"/>
      <c r="G20" s="5"/>
      <c r="H20" s="63"/>
      <c r="I20" s="62"/>
    </row>
    <row r="21" spans="1:9" x14ac:dyDescent="0.25">
      <c r="A21" s="3"/>
      <c r="B21" s="3"/>
      <c r="C21" s="3"/>
      <c r="D21" s="3"/>
      <c r="E21" s="35" t="s">
        <v>17</v>
      </c>
      <c r="F21" s="63"/>
      <c r="G21" s="5"/>
      <c r="H21" s="63"/>
      <c r="I21" s="62"/>
    </row>
    <row r="22" spans="1:9" x14ac:dyDescent="0.25">
      <c r="A22" s="3"/>
      <c r="B22" s="3"/>
      <c r="C22" s="3"/>
      <c r="D22" s="3"/>
      <c r="E22" s="35" t="s">
        <v>18</v>
      </c>
      <c r="F22" s="63"/>
      <c r="G22" s="5"/>
      <c r="H22" s="63"/>
      <c r="I22" s="62"/>
    </row>
    <row r="23" spans="1:9" s="12" customFormat="1" x14ac:dyDescent="0.25">
      <c r="A23" s="8"/>
      <c r="B23" s="8"/>
      <c r="C23" s="8" t="s">
        <v>19</v>
      </c>
      <c r="D23" s="8"/>
      <c r="E23" s="8"/>
      <c r="F23" s="65" t="s">
        <v>6</v>
      </c>
      <c r="G23" s="16">
        <f>SUM(G11:G22)</f>
        <v>24269955.419999998</v>
      </c>
      <c r="H23" s="65" t="s">
        <v>6</v>
      </c>
      <c r="I23" s="16">
        <f>SUM(I11:I22)</f>
        <v>12456389.509999998</v>
      </c>
    </row>
    <row r="24" spans="1:9" s="12" customFormat="1" x14ac:dyDescent="0.25">
      <c r="A24" s="8"/>
      <c r="B24" s="8"/>
      <c r="C24" s="8"/>
      <c r="D24" s="8"/>
      <c r="E24" s="8"/>
      <c r="F24" s="80"/>
      <c r="G24" s="22"/>
      <c r="H24" s="80"/>
      <c r="I24" s="22"/>
    </row>
    <row r="25" spans="1:9" x14ac:dyDescent="0.25">
      <c r="A25" s="3"/>
      <c r="B25" s="8" t="s">
        <v>511</v>
      </c>
      <c r="C25" s="3"/>
      <c r="D25" s="3"/>
      <c r="E25" s="3"/>
      <c r="F25" s="13"/>
      <c r="G25" s="5"/>
      <c r="H25" s="13"/>
      <c r="I25" s="62"/>
    </row>
    <row r="26" spans="1:9" x14ac:dyDescent="0.25">
      <c r="A26" s="3"/>
      <c r="B26" s="3"/>
      <c r="C26" s="3" t="s">
        <v>20</v>
      </c>
      <c r="D26" s="3"/>
      <c r="E26" s="3"/>
      <c r="F26" s="13"/>
      <c r="G26" s="5"/>
      <c r="H26" s="13"/>
      <c r="I26" s="62"/>
    </row>
    <row r="27" spans="1:9" x14ac:dyDescent="0.25">
      <c r="A27" s="3"/>
      <c r="B27" s="3"/>
      <c r="C27" s="3"/>
      <c r="D27" s="3"/>
      <c r="E27" s="3" t="s">
        <v>21</v>
      </c>
      <c r="F27" s="13"/>
      <c r="G27" s="5"/>
      <c r="H27" s="13"/>
      <c r="I27" s="62"/>
    </row>
    <row r="28" spans="1:9" x14ac:dyDescent="0.25">
      <c r="A28" s="3"/>
      <c r="B28" s="3"/>
      <c r="C28" s="3"/>
      <c r="D28" s="3"/>
      <c r="E28" s="3" t="s">
        <v>22</v>
      </c>
      <c r="F28" s="13"/>
      <c r="G28" s="5"/>
      <c r="H28" s="13"/>
      <c r="I28" s="62"/>
    </row>
    <row r="29" spans="1:9" x14ac:dyDescent="0.25">
      <c r="A29" s="3"/>
      <c r="B29" s="3"/>
      <c r="C29" s="3"/>
      <c r="D29" s="3"/>
      <c r="E29" s="3" t="s">
        <v>23</v>
      </c>
      <c r="F29" s="13"/>
      <c r="G29" s="5"/>
      <c r="H29" s="13"/>
      <c r="I29" s="62"/>
    </row>
    <row r="30" spans="1:9" x14ac:dyDescent="0.25">
      <c r="A30" s="3"/>
      <c r="B30" s="3"/>
      <c r="C30" s="3"/>
      <c r="D30" s="3"/>
      <c r="E30" s="3" t="s">
        <v>24</v>
      </c>
      <c r="F30" s="13"/>
      <c r="G30" s="5">
        <v>0</v>
      </c>
      <c r="H30" s="13"/>
      <c r="I30" s="62">
        <v>0</v>
      </c>
    </row>
    <row r="31" spans="1:9" x14ac:dyDescent="0.25">
      <c r="A31" s="3"/>
      <c r="B31" s="3"/>
      <c r="C31" s="3"/>
      <c r="D31" s="3"/>
      <c r="E31" s="3" t="s">
        <v>25</v>
      </c>
      <c r="F31" s="13"/>
      <c r="G31" s="5"/>
      <c r="H31" s="13"/>
      <c r="I31" s="62"/>
    </row>
    <row r="32" spans="1:9" x14ac:dyDescent="0.25">
      <c r="A32" s="3"/>
      <c r="B32" s="3"/>
      <c r="C32" s="3"/>
      <c r="D32" s="3"/>
      <c r="E32" s="3" t="s">
        <v>26</v>
      </c>
      <c r="F32" s="13"/>
      <c r="G32" s="5"/>
      <c r="H32" s="13"/>
      <c r="I32" s="62"/>
    </row>
    <row r="33" spans="1:9" x14ac:dyDescent="0.25">
      <c r="A33" s="3"/>
      <c r="B33" s="3"/>
      <c r="C33" s="3"/>
      <c r="D33" s="3"/>
      <c r="E33" s="3" t="s">
        <v>27</v>
      </c>
      <c r="F33" s="13"/>
      <c r="G33" s="5">
        <v>600368.24</v>
      </c>
      <c r="H33" s="13"/>
      <c r="I33" s="62">
        <v>327378.03999999998</v>
      </c>
    </row>
    <row r="34" spans="1:9" x14ac:dyDescent="0.25">
      <c r="A34" s="3"/>
      <c r="B34" s="3"/>
      <c r="C34" s="3"/>
      <c r="D34" s="3"/>
      <c r="E34" s="35" t="s">
        <v>28</v>
      </c>
      <c r="F34" s="63"/>
      <c r="G34" s="5">
        <v>600368.24</v>
      </c>
      <c r="H34" s="63"/>
      <c r="I34" s="62">
        <v>327378.03999999998</v>
      </c>
    </row>
    <row r="35" spans="1:9" x14ac:dyDescent="0.25">
      <c r="A35" s="3"/>
      <c r="B35" s="3"/>
      <c r="C35" s="3"/>
      <c r="D35" s="3"/>
      <c r="E35" s="3" t="s">
        <v>29</v>
      </c>
      <c r="F35" s="13"/>
      <c r="G35" s="5"/>
      <c r="H35" s="13"/>
      <c r="I35" s="62"/>
    </row>
    <row r="36" spans="1:9" x14ac:dyDescent="0.25">
      <c r="A36" s="3"/>
      <c r="B36" s="3"/>
      <c r="C36" s="3" t="s">
        <v>30</v>
      </c>
      <c r="D36" s="3"/>
      <c r="E36" s="3"/>
      <c r="F36" s="13"/>
      <c r="G36" s="5"/>
      <c r="H36" s="13"/>
      <c r="I36" s="62"/>
    </row>
    <row r="37" spans="1:9" x14ac:dyDescent="0.25">
      <c r="A37" s="3"/>
      <c r="B37" s="3"/>
      <c r="C37" s="3"/>
      <c r="D37" s="3"/>
      <c r="E37" s="3" t="s">
        <v>31</v>
      </c>
      <c r="F37" s="13"/>
      <c r="G37" s="5">
        <v>384739.81</v>
      </c>
      <c r="H37" s="13"/>
      <c r="I37" s="62">
        <v>677337.81</v>
      </c>
    </row>
    <row r="38" spans="1:9" x14ac:dyDescent="0.25">
      <c r="A38" s="3"/>
      <c r="B38" s="3"/>
      <c r="C38" s="3"/>
      <c r="D38" s="3"/>
      <c r="E38" s="3" t="s">
        <v>32</v>
      </c>
      <c r="F38" s="13"/>
      <c r="G38" s="5">
        <v>0</v>
      </c>
      <c r="H38" s="13"/>
      <c r="I38" s="62">
        <v>0</v>
      </c>
    </row>
    <row r="39" spans="1:9" x14ac:dyDescent="0.25">
      <c r="A39" s="3"/>
      <c r="B39" s="3"/>
      <c r="C39" s="3"/>
      <c r="D39" s="3"/>
      <c r="E39" s="3" t="s">
        <v>33</v>
      </c>
      <c r="F39" s="13"/>
      <c r="G39" s="5">
        <v>322679.92000000004</v>
      </c>
      <c r="H39" s="13"/>
      <c r="I39" s="62">
        <v>322679.92000000004</v>
      </c>
    </row>
    <row r="40" spans="1:9" x14ac:dyDescent="0.25">
      <c r="A40" s="3"/>
      <c r="B40" s="3"/>
      <c r="C40" s="3"/>
      <c r="D40" s="3"/>
      <c r="E40" s="3" t="s">
        <v>34</v>
      </c>
      <c r="F40" s="13"/>
      <c r="G40" s="5"/>
      <c r="H40" s="13"/>
      <c r="I40" s="62"/>
    </row>
    <row r="41" spans="1:9" x14ac:dyDescent="0.25">
      <c r="A41" s="3"/>
      <c r="B41" s="3"/>
      <c r="C41" s="3" t="s">
        <v>35</v>
      </c>
      <c r="D41" s="3"/>
      <c r="E41" s="3"/>
      <c r="F41" s="13"/>
      <c r="G41" s="5"/>
      <c r="H41" s="13"/>
      <c r="I41" s="62"/>
    </row>
    <row r="42" spans="1:9" x14ac:dyDescent="0.25">
      <c r="A42" s="3"/>
      <c r="B42" s="3"/>
      <c r="C42" s="3"/>
      <c r="D42" s="3"/>
      <c r="E42" s="3" t="s">
        <v>36</v>
      </c>
      <c r="F42" s="13"/>
      <c r="G42" s="5">
        <v>2713171.85</v>
      </c>
      <c r="H42" s="13"/>
      <c r="I42" s="62">
        <v>0</v>
      </c>
    </row>
    <row r="43" spans="1:9" x14ac:dyDescent="0.25">
      <c r="A43" s="3"/>
      <c r="B43" s="3"/>
      <c r="C43" s="3" t="s">
        <v>37</v>
      </c>
      <c r="D43" s="3"/>
      <c r="E43" s="3"/>
      <c r="F43" s="13"/>
      <c r="G43" s="5"/>
      <c r="H43" s="13"/>
      <c r="I43" s="62"/>
    </row>
    <row r="44" spans="1:9" x14ac:dyDescent="0.25">
      <c r="A44" s="3"/>
      <c r="B44" s="3"/>
      <c r="C44" s="3"/>
      <c r="D44" s="3"/>
      <c r="E44" s="3" t="s">
        <v>38</v>
      </c>
      <c r="F44" s="13"/>
      <c r="G44" s="5"/>
      <c r="H44" s="13"/>
      <c r="I44" s="62"/>
    </row>
    <row r="45" spans="1:9" x14ac:dyDescent="0.25">
      <c r="A45" s="3"/>
      <c r="B45" s="3"/>
      <c r="C45" s="3"/>
      <c r="D45" s="3"/>
      <c r="E45" s="3" t="s">
        <v>39</v>
      </c>
      <c r="F45" s="13"/>
      <c r="G45" s="5"/>
      <c r="H45" s="13"/>
      <c r="I45" s="62"/>
    </row>
    <row r="46" spans="1:9" x14ac:dyDescent="0.25">
      <c r="A46" s="3"/>
      <c r="B46" s="3"/>
      <c r="C46" s="3"/>
      <c r="D46" s="3"/>
      <c r="E46" s="3" t="s">
        <v>37</v>
      </c>
      <c r="F46" s="13"/>
      <c r="G46" s="5">
        <v>359470.52</v>
      </c>
      <c r="H46" s="13"/>
      <c r="I46" s="62">
        <v>359051.19</v>
      </c>
    </row>
    <row r="47" spans="1:9" s="12" customFormat="1" x14ac:dyDescent="0.25">
      <c r="A47" s="8"/>
      <c r="B47" s="8"/>
      <c r="C47" s="8" t="s">
        <v>40</v>
      </c>
      <c r="D47" s="8"/>
      <c r="E47" s="8"/>
      <c r="F47" s="65" t="s">
        <v>6</v>
      </c>
      <c r="G47" s="16">
        <f>SUM(G27:G46)</f>
        <v>4980798.58</v>
      </c>
      <c r="H47" s="65" t="s">
        <v>6</v>
      </c>
      <c r="I47" s="16">
        <f>SUM(I27:I46)</f>
        <v>2013825</v>
      </c>
    </row>
    <row r="48" spans="1:9" s="12" customFormat="1" x14ac:dyDescent="0.25">
      <c r="A48" s="8"/>
      <c r="B48" s="8"/>
      <c r="C48" s="8"/>
      <c r="D48" s="8"/>
      <c r="E48" s="8"/>
      <c r="F48" s="82"/>
      <c r="G48" s="22"/>
      <c r="H48" s="82"/>
      <c r="I48" s="22"/>
    </row>
    <row r="49" spans="1:9" x14ac:dyDescent="0.25">
      <c r="A49" s="3"/>
      <c r="B49" s="8" t="s">
        <v>512</v>
      </c>
      <c r="C49" s="3"/>
      <c r="D49" s="3"/>
      <c r="E49" s="3"/>
      <c r="F49" s="13"/>
      <c r="G49" s="5"/>
      <c r="H49" s="13"/>
      <c r="I49" s="62"/>
    </row>
    <row r="50" spans="1:9" x14ac:dyDescent="0.25">
      <c r="A50" s="3"/>
      <c r="B50" s="3"/>
      <c r="C50" s="3" t="s">
        <v>41</v>
      </c>
      <c r="D50" s="3"/>
      <c r="E50" s="3"/>
      <c r="F50" s="13"/>
      <c r="G50" s="5"/>
      <c r="H50" s="13"/>
      <c r="I50" s="62"/>
    </row>
    <row r="51" spans="1:9" x14ac:dyDescent="0.25">
      <c r="A51" s="3"/>
      <c r="B51" s="3"/>
      <c r="C51" s="3"/>
      <c r="D51" s="3"/>
      <c r="E51" s="3" t="s">
        <v>42</v>
      </c>
      <c r="F51" s="13"/>
      <c r="G51" s="5"/>
      <c r="H51" s="13"/>
      <c r="I51" s="62"/>
    </row>
    <row r="52" spans="1:9" x14ac:dyDescent="0.25">
      <c r="A52" s="3"/>
      <c r="B52" s="3"/>
      <c r="C52" s="3"/>
      <c r="D52" s="3"/>
      <c r="E52" s="3" t="s">
        <v>43</v>
      </c>
      <c r="F52" s="13"/>
      <c r="G52" s="5"/>
      <c r="H52" s="13"/>
      <c r="I52" s="62"/>
    </row>
    <row r="53" spans="1:9" x14ac:dyDescent="0.25">
      <c r="A53" s="3"/>
      <c r="B53" s="3"/>
      <c r="C53" s="3"/>
      <c r="D53" s="3"/>
      <c r="E53" s="3"/>
      <c r="F53" s="81"/>
      <c r="G53" s="5"/>
      <c r="H53" s="81"/>
      <c r="I53" s="62"/>
    </row>
    <row r="54" spans="1:9" x14ac:dyDescent="0.25">
      <c r="A54" s="3"/>
      <c r="B54" s="3"/>
      <c r="C54" s="3"/>
      <c r="D54" s="3"/>
      <c r="E54" s="3" t="s">
        <v>44</v>
      </c>
      <c r="F54" s="13"/>
      <c r="G54" s="5"/>
      <c r="H54" s="13"/>
      <c r="I54" s="62"/>
    </row>
    <row r="55" spans="1:9" x14ac:dyDescent="0.25">
      <c r="A55" s="3"/>
      <c r="B55" s="3"/>
      <c r="C55" s="3"/>
      <c r="D55" s="3"/>
      <c r="E55" s="35" t="s">
        <v>45</v>
      </c>
      <c r="F55" s="63"/>
      <c r="G55" s="5"/>
      <c r="H55" s="63"/>
      <c r="I55" s="62"/>
    </row>
    <row r="56" spans="1:9" x14ac:dyDescent="0.25">
      <c r="A56" s="3"/>
      <c r="B56" s="3"/>
      <c r="C56" s="3" t="s">
        <v>46</v>
      </c>
      <c r="D56" s="3"/>
      <c r="E56" s="3"/>
      <c r="F56" s="13"/>
      <c r="G56" s="5"/>
      <c r="H56" s="13"/>
      <c r="I56" s="62"/>
    </row>
    <row r="57" spans="1:9" x14ac:dyDescent="0.25">
      <c r="A57" s="3"/>
      <c r="B57" s="3"/>
      <c r="C57" s="3"/>
      <c r="D57" s="3"/>
      <c r="E57" s="3" t="s">
        <v>47</v>
      </c>
      <c r="F57" s="13"/>
      <c r="G57" s="5">
        <v>23234.21</v>
      </c>
      <c r="H57" s="13"/>
      <c r="I57" s="62">
        <v>16065.76</v>
      </c>
    </row>
    <row r="58" spans="1:9" x14ac:dyDescent="0.25">
      <c r="A58" s="3"/>
      <c r="B58" s="3"/>
      <c r="C58" s="3"/>
      <c r="D58" s="3"/>
      <c r="E58" s="3" t="s">
        <v>48</v>
      </c>
      <c r="F58" s="13"/>
      <c r="G58" s="5">
        <v>4183.95</v>
      </c>
      <c r="H58" s="13"/>
      <c r="I58" s="62">
        <v>3868.84</v>
      </c>
    </row>
    <row r="59" spans="1:9" x14ac:dyDescent="0.25">
      <c r="A59" s="3"/>
      <c r="B59" s="3"/>
      <c r="C59" s="3"/>
      <c r="D59" s="3"/>
      <c r="E59" s="35" t="s">
        <v>49</v>
      </c>
      <c r="F59" s="63"/>
      <c r="G59" s="5"/>
      <c r="H59" s="63"/>
      <c r="I59" s="62"/>
    </row>
    <row r="60" spans="1:9" x14ac:dyDescent="0.25">
      <c r="A60" s="3"/>
      <c r="B60" s="3"/>
      <c r="C60" s="3"/>
      <c r="D60" s="3"/>
      <c r="E60" s="3" t="s">
        <v>50</v>
      </c>
      <c r="F60" s="13"/>
      <c r="G60" s="5"/>
      <c r="H60" s="13"/>
      <c r="I60" s="62"/>
    </row>
    <row r="61" spans="1:9" x14ac:dyDescent="0.25">
      <c r="A61" s="3"/>
      <c r="B61" s="3"/>
      <c r="C61" s="3"/>
      <c r="D61" s="3"/>
      <c r="E61" s="3" t="s">
        <v>51</v>
      </c>
      <c r="F61" s="13"/>
      <c r="G61" s="5">
        <v>9588.17</v>
      </c>
      <c r="H61" s="13"/>
      <c r="I61" s="62">
        <v>16432.16</v>
      </c>
    </row>
    <row r="62" spans="1:9" x14ac:dyDescent="0.25">
      <c r="A62" s="3"/>
      <c r="B62" s="3"/>
      <c r="C62" s="3"/>
      <c r="D62" s="3"/>
      <c r="E62" s="3" t="s">
        <v>52</v>
      </c>
      <c r="F62" s="13"/>
      <c r="G62" s="5"/>
      <c r="H62" s="13"/>
      <c r="I62" s="62"/>
    </row>
    <row r="63" spans="1:9" x14ac:dyDescent="0.25">
      <c r="A63" s="3"/>
      <c r="B63" s="3"/>
      <c r="C63" s="3"/>
      <c r="D63" s="3"/>
      <c r="E63" s="35" t="s">
        <v>53</v>
      </c>
      <c r="F63" s="63"/>
      <c r="G63" s="5"/>
      <c r="H63" s="63"/>
      <c r="I63" s="62"/>
    </row>
    <row r="64" spans="1:9" x14ac:dyDescent="0.25">
      <c r="A64" s="3"/>
      <c r="B64" s="3"/>
      <c r="C64" s="3"/>
      <c r="D64" s="3"/>
      <c r="E64" s="3" t="s">
        <v>54</v>
      </c>
      <c r="F64" s="13"/>
      <c r="G64" s="5"/>
      <c r="H64" s="13"/>
      <c r="I64" s="62"/>
    </row>
    <row r="65" spans="1:9" x14ac:dyDescent="0.25">
      <c r="A65" s="3"/>
      <c r="B65" s="3"/>
      <c r="C65" s="3"/>
      <c r="D65" s="3"/>
      <c r="E65" s="35" t="s">
        <v>55</v>
      </c>
      <c r="F65" s="63"/>
      <c r="G65" s="5"/>
      <c r="H65" s="63"/>
      <c r="I65" s="62"/>
    </row>
    <row r="66" spans="1:9" x14ac:dyDescent="0.25">
      <c r="A66" s="3"/>
      <c r="B66" s="3"/>
      <c r="C66" s="3"/>
      <c r="D66" s="3"/>
      <c r="E66" s="35" t="s">
        <v>56</v>
      </c>
      <c r="F66" s="63"/>
      <c r="G66" s="5"/>
      <c r="H66" s="63"/>
      <c r="I66" s="62"/>
    </row>
    <row r="67" spans="1:9" x14ac:dyDescent="0.25">
      <c r="A67" s="3"/>
      <c r="B67" s="3"/>
      <c r="C67" s="3"/>
      <c r="D67" s="3"/>
      <c r="E67" s="3" t="s">
        <v>57</v>
      </c>
      <c r="F67" s="13"/>
      <c r="G67" s="5"/>
      <c r="H67" s="13"/>
      <c r="I67" s="62"/>
    </row>
    <row r="68" spans="1:9" x14ac:dyDescent="0.25">
      <c r="A68" s="3"/>
      <c r="B68" s="3"/>
      <c r="C68" s="3"/>
      <c r="D68" s="3"/>
      <c r="E68" s="35" t="s">
        <v>58</v>
      </c>
      <c r="F68" s="63"/>
      <c r="G68" s="5"/>
      <c r="H68" s="63"/>
      <c r="I68" s="62"/>
    </row>
    <row r="69" spans="1:9" x14ac:dyDescent="0.25">
      <c r="A69" s="3"/>
      <c r="B69" s="3"/>
      <c r="C69" s="3"/>
      <c r="D69" s="3"/>
      <c r="E69" s="35" t="s">
        <v>59</v>
      </c>
      <c r="F69" s="63"/>
      <c r="G69" s="5"/>
      <c r="H69" s="63"/>
      <c r="I69" s="62"/>
    </row>
    <row r="70" spans="1:9" x14ac:dyDescent="0.25">
      <c r="A70" s="3"/>
      <c r="B70" s="3"/>
      <c r="C70" s="3"/>
      <c r="D70" s="3"/>
      <c r="E70" s="35" t="s">
        <v>60</v>
      </c>
      <c r="F70" s="63"/>
      <c r="G70" s="5"/>
      <c r="H70" s="63"/>
      <c r="I70" s="62"/>
    </row>
    <row r="71" spans="1:9" x14ac:dyDescent="0.25">
      <c r="A71" s="3"/>
      <c r="B71" s="3"/>
      <c r="C71" s="3" t="s">
        <v>61</v>
      </c>
      <c r="D71" s="3"/>
      <c r="E71" s="3"/>
      <c r="F71" s="13"/>
      <c r="G71" s="5"/>
      <c r="H71" s="13"/>
      <c r="I71" s="62"/>
    </row>
    <row r="72" spans="1:9" x14ac:dyDescent="0.25">
      <c r="A72" s="3"/>
      <c r="B72" s="3"/>
      <c r="C72" s="3"/>
      <c r="D72" s="3"/>
      <c r="E72" s="3" t="s">
        <v>62</v>
      </c>
      <c r="F72" s="13"/>
      <c r="G72" s="5"/>
      <c r="H72" s="13"/>
      <c r="I72" s="62"/>
    </row>
    <row r="73" spans="1:9" x14ac:dyDescent="0.25">
      <c r="A73" s="3"/>
      <c r="B73" s="3"/>
      <c r="C73" s="3"/>
      <c r="D73" s="3"/>
      <c r="E73" s="3" t="s">
        <v>63</v>
      </c>
      <c r="F73" s="13"/>
      <c r="G73" s="5"/>
      <c r="H73" s="13"/>
      <c r="I73" s="62"/>
    </row>
    <row r="74" spans="1:9" x14ac:dyDescent="0.25">
      <c r="A74" s="3"/>
      <c r="B74" s="3"/>
      <c r="C74" s="3"/>
      <c r="D74" s="3"/>
      <c r="E74" s="1" t="s">
        <v>64</v>
      </c>
      <c r="F74" s="13"/>
      <c r="G74" s="5"/>
      <c r="H74" s="13"/>
      <c r="I74" s="62"/>
    </row>
    <row r="75" spans="1:9" s="12" customFormat="1" x14ac:dyDescent="0.25">
      <c r="A75" s="8"/>
      <c r="B75" s="8"/>
      <c r="C75" s="8" t="s">
        <v>65</v>
      </c>
      <c r="D75" s="8"/>
      <c r="E75" s="8"/>
      <c r="F75" s="65" t="s">
        <v>6</v>
      </c>
      <c r="G75" s="16">
        <f>SUM(G51:G74)</f>
        <v>37006.33</v>
      </c>
      <c r="H75" s="65" t="s">
        <v>6</v>
      </c>
      <c r="I75" s="16">
        <f>SUM(I51:I74)</f>
        <v>36366.759999999995</v>
      </c>
    </row>
    <row r="76" spans="1:9" s="12" customFormat="1" x14ac:dyDescent="0.25">
      <c r="A76" s="8"/>
      <c r="B76" s="8"/>
      <c r="C76" s="8"/>
      <c r="D76" s="8"/>
      <c r="E76" s="8"/>
      <c r="F76" s="80"/>
      <c r="G76" s="22"/>
      <c r="H76" s="80"/>
      <c r="I76" s="22"/>
    </row>
    <row r="77" spans="1:9" x14ac:dyDescent="0.25">
      <c r="A77" s="3"/>
      <c r="B77" s="8" t="s">
        <v>66</v>
      </c>
      <c r="C77" s="3"/>
      <c r="D77" s="3"/>
      <c r="E77" s="3"/>
      <c r="F77" s="13"/>
      <c r="G77" s="5"/>
      <c r="H77" s="13"/>
      <c r="I77" s="62"/>
    </row>
    <row r="78" spans="1:9" x14ac:dyDescent="0.25">
      <c r="A78" s="3"/>
      <c r="B78" s="3"/>
      <c r="C78" s="3" t="s">
        <v>67</v>
      </c>
      <c r="D78" s="3"/>
      <c r="E78" s="3"/>
      <c r="F78" s="13"/>
      <c r="G78" s="5"/>
      <c r="H78" s="13"/>
      <c r="I78" s="62"/>
    </row>
    <row r="79" spans="1:9" x14ac:dyDescent="0.25">
      <c r="A79" s="3"/>
      <c r="B79" s="3"/>
      <c r="C79" s="3" t="s">
        <v>68</v>
      </c>
      <c r="D79" s="3"/>
      <c r="E79" s="3"/>
      <c r="F79" s="13"/>
      <c r="G79" s="5"/>
      <c r="H79" s="13"/>
      <c r="I79" s="62"/>
    </row>
    <row r="80" spans="1:9" x14ac:dyDescent="0.25">
      <c r="A80" s="3"/>
      <c r="B80" s="3"/>
      <c r="C80" s="3" t="s">
        <v>69</v>
      </c>
      <c r="D80" s="3"/>
      <c r="E80" s="3"/>
      <c r="F80" s="13"/>
      <c r="G80" s="5"/>
      <c r="H80" s="13"/>
      <c r="I80" s="62"/>
    </row>
    <row r="81" spans="1:9" x14ac:dyDescent="0.25">
      <c r="A81" s="3"/>
      <c r="B81" s="3"/>
      <c r="C81" s="35" t="s">
        <v>70</v>
      </c>
      <c r="D81" s="3"/>
      <c r="E81" s="3"/>
      <c r="F81" s="13"/>
      <c r="G81" s="5"/>
      <c r="H81" s="13"/>
      <c r="I81" s="62"/>
    </row>
    <row r="82" spans="1:9" x14ac:dyDescent="0.25">
      <c r="A82" s="3"/>
      <c r="B82" s="3"/>
      <c r="C82" s="3" t="s">
        <v>71</v>
      </c>
      <c r="D82" s="3"/>
      <c r="E82" s="3"/>
      <c r="F82" s="13"/>
      <c r="G82" s="5"/>
      <c r="H82" s="13"/>
      <c r="I82" s="62"/>
    </row>
    <row r="83" spans="1:9" x14ac:dyDescent="0.25">
      <c r="A83" s="3"/>
      <c r="B83" s="3"/>
      <c r="C83" s="3" t="s">
        <v>72</v>
      </c>
      <c r="D83" s="3"/>
      <c r="E83" s="3"/>
      <c r="F83" s="13"/>
      <c r="G83" s="5"/>
      <c r="H83" s="13"/>
      <c r="I83" s="62"/>
    </row>
    <row r="84" spans="1:9" x14ac:dyDescent="0.25">
      <c r="A84" s="3"/>
      <c r="B84" s="3"/>
      <c r="C84" s="3" t="s">
        <v>73</v>
      </c>
      <c r="D84" s="3"/>
      <c r="E84" s="3"/>
      <c r="F84" s="13"/>
      <c r="G84" s="5"/>
      <c r="H84" s="13"/>
      <c r="I84" s="62"/>
    </row>
    <row r="85" spans="1:9" s="12" customFormat="1" x14ac:dyDescent="0.25">
      <c r="A85" s="8"/>
      <c r="B85" s="8"/>
      <c r="C85" s="8" t="s">
        <v>74</v>
      </c>
      <c r="D85" s="8"/>
      <c r="E85" s="8"/>
      <c r="F85" s="65" t="s">
        <v>6</v>
      </c>
      <c r="G85" s="16">
        <f>SUM(G78:G84)</f>
        <v>0</v>
      </c>
      <c r="H85" s="65" t="s">
        <v>6</v>
      </c>
      <c r="I85" s="16">
        <f>SUM(I78:I84)</f>
        <v>0</v>
      </c>
    </row>
    <row r="86" spans="1:9" x14ac:dyDescent="0.25">
      <c r="A86" s="3"/>
      <c r="B86" s="8" t="s">
        <v>75</v>
      </c>
      <c r="C86" s="3"/>
      <c r="D86" s="3"/>
      <c r="E86" s="3"/>
      <c r="F86" s="13"/>
      <c r="G86" s="5"/>
      <c r="H86" s="13"/>
      <c r="I86" s="62"/>
    </row>
    <row r="87" spans="1:9" x14ac:dyDescent="0.25">
      <c r="A87" s="3"/>
      <c r="B87" s="3"/>
      <c r="C87" s="3" t="s">
        <v>76</v>
      </c>
      <c r="D87" s="3"/>
      <c r="E87" s="3"/>
      <c r="F87" s="13"/>
      <c r="G87" s="5"/>
      <c r="H87" s="13"/>
      <c r="I87" s="62"/>
    </row>
    <row r="88" spans="1:9" x14ac:dyDescent="0.25">
      <c r="A88" s="3"/>
      <c r="B88" s="3"/>
      <c r="C88" s="3" t="s">
        <v>77</v>
      </c>
      <c r="D88" s="3"/>
      <c r="E88" s="3"/>
      <c r="F88" s="13"/>
      <c r="G88" s="5">
        <v>37074.910000000003</v>
      </c>
      <c r="H88" s="13"/>
      <c r="I88" s="62">
        <v>37074.910000000003</v>
      </c>
    </row>
    <row r="89" spans="1:9" s="12" customFormat="1" x14ac:dyDescent="0.25">
      <c r="A89" s="8"/>
      <c r="B89" s="8"/>
      <c r="C89" s="8" t="s">
        <v>78</v>
      </c>
      <c r="D89" s="8"/>
      <c r="E89" s="8"/>
      <c r="F89" s="65"/>
      <c r="G89" s="16">
        <f>SUM(G88)</f>
        <v>37074.910000000003</v>
      </c>
      <c r="H89" s="65"/>
      <c r="I89" s="66">
        <f>SUM(I88)</f>
        <v>37074.910000000003</v>
      </c>
    </row>
    <row r="90" spans="1:9" s="12" customFormat="1" x14ac:dyDescent="0.25">
      <c r="A90" s="8"/>
      <c r="B90" s="8" t="s">
        <v>79</v>
      </c>
      <c r="C90" s="8"/>
      <c r="D90" s="8"/>
      <c r="E90" s="8"/>
      <c r="F90" s="65" t="s">
        <v>6</v>
      </c>
      <c r="G90" s="16">
        <f>G89+G85+G75+G47+G23</f>
        <v>29324835.239999998</v>
      </c>
      <c r="H90" s="65" t="s">
        <v>6</v>
      </c>
      <c r="I90" s="16">
        <f>I89+I85+I75+I47+I23</f>
        <v>14543656.179999998</v>
      </c>
    </row>
    <row r="91" spans="1:9" s="12" customFormat="1" x14ac:dyDescent="0.25">
      <c r="A91" s="8"/>
      <c r="B91" s="8"/>
      <c r="C91" s="8"/>
      <c r="D91" s="8"/>
      <c r="E91" s="8"/>
      <c r="F91" s="82"/>
      <c r="G91" s="22"/>
      <c r="H91" s="82"/>
      <c r="I91" s="22"/>
    </row>
    <row r="92" spans="1:9" x14ac:dyDescent="0.25">
      <c r="A92" s="8" t="s">
        <v>80</v>
      </c>
      <c r="B92" s="3"/>
      <c r="C92" s="3"/>
      <c r="D92" s="3"/>
      <c r="E92" s="3"/>
      <c r="F92" s="13"/>
      <c r="G92" s="5"/>
      <c r="H92" s="13"/>
      <c r="I92" s="62"/>
    </row>
    <row r="93" spans="1:9" x14ac:dyDescent="0.25">
      <c r="A93" s="3"/>
      <c r="B93" s="3"/>
      <c r="C93" s="35" t="s">
        <v>81</v>
      </c>
      <c r="D93" s="3"/>
      <c r="E93" s="3"/>
      <c r="F93" s="13"/>
      <c r="G93" s="5"/>
      <c r="H93" s="13"/>
      <c r="I93" s="62"/>
    </row>
    <row r="94" spans="1:9" x14ac:dyDescent="0.25">
      <c r="A94" s="3"/>
      <c r="B94" s="3"/>
      <c r="C94" s="35" t="s">
        <v>82</v>
      </c>
      <c r="D94" s="3"/>
      <c r="E94" s="3"/>
      <c r="F94" s="13"/>
      <c r="G94" s="5"/>
      <c r="H94" s="13"/>
      <c r="I94" s="62"/>
    </row>
    <row r="95" spans="1:9" x14ac:dyDescent="0.25">
      <c r="A95" s="3"/>
      <c r="B95" s="3"/>
      <c r="C95" s="35"/>
      <c r="D95" s="3"/>
      <c r="E95" s="3"/>
      <c r="F95" s="81"/>
      <c r="G95" s="5"/>
      <c r="H95" s="81"/>
      <c r="I95" s="62"/>
    </row>
    <row r="96" spans="1:9" x14ac:dyDescent="0.25">
      <c r="A96" s="3"/>
      <c r="B96" s="3"/>
      <c r="C96" s="35" t="s">
        <v>83</v>
      </c>
      <c r="D96" s="3"/>
      <c r="E96" s="3"/>
      <c r="F96" s="13"/>
      <c r="G96" s="5"/>
      <c r="H96" s="13"/>
      <c r="I96" s="62"/>
    </row>
    <row r="97" spans="1:9" x14ac:dyDescent="0.25">
      <c r="A97" s="3"/>
      <c r="B97" s="3"/>
      <c r="C97" s="35" t="s">
        <v>84</v>
      </c>
      <c r="D97" s="3"/>
      <c r="E97" s="3"/>
      <c r="F97" s="13"/>
      <c r="G97" s="5"/>
      <c r="H97" s="13"/>
      <c r="I97" s="62"/>
    </row>
    <row r="98" spans="1:9" x14ac:dyDescent="0.25">
      <c r="A98" s="3"/>
      <c r="B98" s="3"/>
      <c r="C98" s="35" t="s">
        <v>85</v>
      </c>
      <c r="D98" s="3"/>
      <c r="E98" s="3"/>
      <c r="F98" s="13"/>
      <c r="G98" s="5"/>
      <c r="H98" s="13"/>
      <c r="I98" s="62"/>
    </row>
    <row r="99" spans="1:9" s="12" customFormat="1" x14ac:dyDescent="0.25">
      <c r="A99" s="8"/>
      <c r="B99" s="8"/>
      <c r="C99" s="72" t="s">
        <v>86</v>
      </c>
      <c r="D99" s="8"/>
      <c r="E99" s="8"/>
      <c r="F99" s="65" t="s">
        <v>6</v>
      </c>
      <c r="G99" s="16">
        <f>SUM(G93:G98)</f>
        <v>0</v>
      </c>
      <c r="H99" s="65" t="s">
        <v>6</v>
      </c>
      <c r="I99" s="16">
        <f>SUM(I93:I98)</f>
        <v>0</v>
      </c>
    </row>
    <row r="100" spans="1:9" s="12" customFormat="1" x14ac:dyDescent="0.25">
      <c r="A100" s="8"/>
      <c r="B100" s="8"/>
      <c r="C100" s="72"/>
      <c r="D100" s="8"/>
      <c r="E100" s="8"/>
      <c r="F100" s="80"/>
      <c r="G100" s="22"/>
      <c r="H100" s="80"/>
      <c r="I100" s="22"/>
    </row>
    <row r="101" spans="1:9" x14ac:dyDescent="0.25">
      <c r="A101" s="98" t="s">
        <v>513</v>
      </c>
      <c r="B101" s="98"/>
      <c r="C101" s="98"/>
      <c r="D101" s="98"/>
      <c r="E101" s="98"/>
      <c r="F101" s="13"/>
      <c r="G101" s="5"/>
      <c r="H101" s="13"/>
      <c r="I101" s="62"/>
    </row>
    <row r="102" spans="1:9" x14ac:dyDescent="0.25">
      <c r="A102" s="3"/>
      <c r="B102" s="8" t="s">
        <v>87</v>
      </c>
      <c r="C102" s="3"/>
      <c r="D102" s="3"/>
      <c r="E102" s="3"/>
      <c r="F102" s="13"/>
      <c r="G102" s="5"/>
      <c r="H102" s="13"/>
      <c r="I102" s="62"/>
    </row>
    <row r="103" spans="1:9" x14ac:dyDescent="0.25">
      <c r="A103" s="3"/>
      <c r="B103" s="3"/>
      <c r="C103" s="3" t="s">
        <v>88</v>
      </c>
      <c r="D103" s="3"/>
      <c r="E103" s="3"/>
      <c r="F103" s="13"/>
      <c r="G103" s="5">
        <v>5894972</v>
      </c>
      <c r="H103" s="13"/>
      <c r="I103" s="62">
        <v>5894972</v>
      </c>
    </row>
    <row r="104" spans="1:9" x14ac:dyDescent="0.25">
      <c r="A104" s="3"/>
      <c r="B104" s="3"/>
      <c r="C104" s="3" t="s">
        <v>89</v>
      </c>
      <c r="D104" s="3"/>
      <c r="E104" s="3"/>
      <c r="F104" s="13"/>
      <c r="G104" s="5">
        <v>591968.56999999995</v>
      </c>
      <c r="H104" s="13"/>
      <c r="I104" s="62">
        <v>634181.09</v>
      </c>
    </row>
    <row r="105" spans="1:9" x14ac:dyDescent="0.25">
      <c r="A105" s="3"/>
      <c r="B105" s="3"/>
      <c r="C105" s="3" t="s">
        <v>90</v>
      </c>
      <c r="D105" s="3"/>
      <c r="E105" s="3"/>
      <c r="F105" s="13"/>
      <c r="G105" s="5"/>
      <c r="H105" s="13"/>
      <c r="I105" s="62"/>
    </row>
    <row r="106" spans="1:9" s="12" customFormat="1" x14ac:dyDescent="0.25">
      <c r="A106" s="8"/>
      <c r="B106" s="8"/>
      <c r="C106" s="8" t="s">
        <v>91</v>
      </c>
      <c r="D106" s="8"/>
      <c r="E106" s="8"/>
      <c r="F106" s="65" t="s">
        <v>6</v>
      </c>
      <c r="G106" s="16">
        <f>SUM(G103:G105)</f>
        <v>6486940.5700000003</v>
      </c>
      <c r="H106" s="65" t="s">
        <v>6</v>
      </c>
      <c r="I106" s="66">
        <f>SUM(I103:I105)</f>
        <v>6529153.0899999999</v>
      </c>
    </row>
    <row r="107" spans="1:9" s="12" customFormat="1" x14ac:dyDescent="0.25">
      <c r="A107" s="8"/>
      <c r="B107" s="8"/>
      <c r="C107" s="8"/>
      <c r="D107" s="8"/>
      <c r="E107" s="8"/>
      <c r="F107" s="80"/>
      <c r="G107" s="22"/>
      <c r="H107" s="80"/>
      <c r="I107" s="89"/>
    </row>
    <row r="108" spans="1:9" x14ac:dyDescent="0.25">
      <c r="A108" s="3"/>
      <c r="B108" s="8" t="s">
        <v>92</v>
      </c>
      <c r="C108" s="3"/>
      <c r="D108" s="3"/>
      <c r="E108" s="3"/>
      <c r="F108" s="13"/>
      <c r="G108" s="5"/>
      <c r="H108" s="13"/>
      <c r="I108" s="62"/>
    </row>
    <row r="109" spans="1:9" x14ac:dyDescent="0.25">
      <c r="A109" s="3"/>
      <c r="B109" s="3"/>
      <c r="C109" s="3" t="s">
        <v>93</v>
      </c>
      <c r="D109" s="3"/>
      <c r="E109" s="3"/>
      <c r="F109" s="13"/>
      <c r="G109" s="5">
        <v>18704890.539999999</v>
      </c>
      <c r="H109" s="13"/>
      <c r="I109" s="62">
        <v>19110174.120000001</v>
      </c>
    </row>
    <row r="110" spans="1:9" x14ac:dyDescent="0.25">
      <c r="A110" s="3"/>
      <c r="B110" s="3"/>
      <c r="C110" s="3" t="s">
        <v>94</v>
      </c>
      <c r="D110" s="3"/>
      <c r="E110" s="3"/>
      <c r="F110" s="13"/>
      <c r="G110" s="5">
        <v>588718.14</v>
      </c>
      <c r="H110" s="13"/>
      <c r="I110" s="62">
        <v>621011.72</v>
      </c>
    </row>
    <row r="111" spans="1:9" x14ac:dyDescent="0.25">
      <c r="A111" s="3"/>
      <c r="B111" s="3"/>
      <c r="C111" s="3" t="s">
        <v>95</v>
      </c>
      <c r="D111" s="3"/>
      <c r="E111" s="3"/>
      <c r="F111" s="13"/>
      <c r="G111" s="5"/>
      <c r="H111" s="13"/>
      <c r="I111" s="62"/>
    </row>
    <row r="112" spans="1:9" x14ac:dyDescent="0.25">
      <c r="A112" s="3"/>
      <c r="B112" s="3"/>
      <c r="C112" s="3" t="s">
        <v>96</v>
      </c>
      <c r="D112" s="3"/>
      <c r="E112" s="3"/>
      <c r="F112" s="13"/>
      <c r="G112" s="5">
        <v>25752330.18</v>
      </c>
      <c r="H112" s="13"/>
      <c r="I112" s="62">
        <v>26331278.859999999</v>
      </c>
    </row>
    <row r="113" spans="1:9" x14ac:dyDescent="0.25">
      <c r="A113" s="3"/>
      <c r="B113" s="3"/>
      <c r="C113" s="3" t="s">
        <v>97</v>
      </c>
      <c r="D113" s="3"/>
      <c r="E113" s="3"/>
      <c r="F113" s="13"/>
      <c r="G113" s="5">
        <v>22494265.379999999</v>
      </c>
      <c r="H113" s="13"/>
      <c r="I113" s="62">
        <v>21310058.620000001</v>
      </c>
    </row>
    <row r="114" spans="1:9" s="12" customFormat="1" x14ac:dyDescent="0.25">
      <c r="A114" s="8"/>
      <c r="B114" s="8"/>
      <c r="C114" s="8" t="s">
        <v>98</v>
      </c>
      <c r="D114" s="8"/>
      <c r="E114" s="8"/>
      <c r="F114" s="65" t="s">
        <v>6</v>
      </c>
      <c r="G114" s="16">
        <f>SUM(G109:G113)</f>
        <v>67540204.239999995</v>
      </c>
      <c r="H114" s="65" t="s">
        <v>6</v>
      </c>
      <c r="I114" s="66">
        <f>SUM(I109:I113)</f>
        <v>67372523.320000008</v>
      </c>
    </row>
    <row r="115" spans="1:9" s="12" customFormat="1" x14ac:dyDescent="0.25">
      <c r="A115" s="8"/>
      <c r="B115" s="8"/>
      <c r="C115" s="8"/>
      <c r="D115" s="8"/>
      <c r="E115" s="8"/>
      <c r="F115" s="80"/>
      <c r="G115" s="22"/>
      <c r="H115" s="80"/>
      <c r="I115" s="89"/>
    </row>
    <row r="116" spans="1:9" x14ac:dyDescent="0.25">
      <c r="A116" s="3"/>
      <c r="B116" s="8" t="s">
        <v>99</v>
      </c>
      <c r="C116" s="3"/>
      <c r="D116" s="3"/>
      <c r="E116" s="3"/>
      <c r="F116" s="13"/>
      <c r="G116" s="5"/>
      <c r="H116" s="13"/>
      <c r="I116" s="62"/>
    </row>
    <row r="117" spans="1:9" x14ac:dyDescent="0.25">
      <c r="A117" s="3"/>
      <c r="B117" s="3"/>
      <c r="C117" s="35" t="s">
        <v>100</v>
      </c>
      <c r="D117" s="3"/>
      <c r="E117" s="3"/>
      <c r="F117" s="13"/>
      <c r="G117" s="5"/>
      <c r="H117" s="13"/>
      <c r="I117" s="62"/>
    </row>
    <row r="118" spans="1:9" x14ac:dyDescent="0.25">
      <c r="A118" s="3"/>
      <c r="B118" s="3"/>
      <c r="C118" s="35" t="s">
        <v>101</v>
      </c>
      <c r="D118" s="3"/>
      <c r="E118" s="3"/>
      <c r="F118" s="13"/>
      <c r="G118" s="5"/>
      <c r="H118" s="13"/>
      <c r="I118" s="62"/>
    </row>
    <row r="119" spans="1:9" x14ac:dyDescent="0.25">
      <c r="A119" s="3"/>
      <c r="B119" s="3"/>
      <c r="C119" s="35" t="s">
        <v>102</v>
      </c>
      <c r="D119" s="3"/>
      <c r="E119" s="3"/>
      <c r="F119" s="13"/>
      <c r="G119" s="5"/>
      <c r="H119" s="13"/>
      <c r="I119" s="62"/>
    </row>
    <row r="120" spans="1:9" s="12" customFormat="1" x14ac:dyDescent="0.25">
      <c r="A120" s="8"/>
      <c r="B120" s="8"/>
      <c r="C120" s="72" t="s">
        <v>103</v>
      </c>
      <c r="D120" s="8"/>
      <c r="E120" s="8"/>
      <c r="F120" s="65" t="s">
        <v>6</v>
      </c>
      <c r="G120" s="16">
        <f>SUM(G117:G119)</f>
        <v>0</v>
      </c>
      <c r="H120" s="65" t="s">
        <v>6</v>
      </c>
      <c r="I120" s="16">
        <f>SUM(I117:I119)</f>
        <v>0</v>
      </c>
    </row>
    <row r="121" spans="1:9" s="12" customFormat="1" x14ac:dyDescent="0.25">
      <c r="A121" s="8"/>
      <c r="B121" s="8"/>
      <c r="C121" s="72"/>
      <c r="D121" s="8"/>
      <c r="E121" s="8"/>
      <c r="F121" s="80"/>
      <c r="G121" s="22"/>
      <c r="H121" s="80"/>
      <c r="I121" s="22"/>
    </row>
    <row r="122" spans="1:9" x14ac:dyDescent="0.25">
      <c r="A122" s="3"/>
      <c r="B122" s="83" t="s">
        <v>104</v>
      </c>
      <c r="C122" s="8"/>
      <c r="D122" s="3"/>
      <c r="E122" s="3"/>
      <c r="F122" s="13"/>
      <c r="G122" s="5"/>
      <c r="H122" s="13"/>
      <c r="I122" s="62"/>
    </row>
    <row r="123" spans="1:9" x14ac:dyDescent="0.25">
      <c r="A123" s="3"/>
      <c r="B123" s="3"/>
      <c r="C123" s="3" t="s">
        <v>105</v>
      </c>
      <c r="D123" s="3"/>
      <c r="E123" s="3"/>
      <c r="F123" s="13"/>
      <c r="G123" s="5">
        <v>529916.98</v>
      </c>
      <c r="H123" s="13"/>
      <c r="I123" s="62">
        <v>889036.26</v>
      </c>
    </row>
    <row r="124" spans="1:9" x14ac:dyDescent="0.25">
      <c r="A124" s="3"/>
      <c r="B124" s="3"/>
      <c r="C124" s="3" t="s">
        <v>106</v>
      </c>
      <c r="D124" s="3"/>
      <c r="E124" s="3"/>
      <c r="F124" s="13"/>
      <c r="G124" s="5">
        <v>729970.79</v>
      </c>
      <c r="H124" s="13"/>
      <c r="I124" s="62">
        <v>786747.23</v>
      </c>
    </row>
    <row r="125" spans="1:9" x14ac:dyDescent="0.25">
      <c r="A125" s="3"/>
      <c r="B125" s="3"/>
      <c r="C125" s="3" t="s">
        <v>107</v>
      </c>
      <c r="D125" s="3"/>
      <c r="E125" s="3"/>
      <c r="F125" s="13"/>
      <c r="G125" s="5">
        <v>1237693.52</v>
      </c>
      <c r="H125" s="13"/>
      <c r="I125" s="62">
        <v>1095936.1200000001</v>
      </c>
    </row>
    <row r="126" spans="1:9" x14ac:dyDescent="0.25">
      <c r="A126" s="3"/>
      <c r="B126" s="3"/>
      <c r="C126" s="3" t="s">
        <v>108</v>
      </c>
      <c r="D126" s="3"/>
      <c r="E126" s="3"/>
      <c r="F126" s="13"/>
      <c r="G126" s="5">
        <v>22929.98</v>
      </c>
      <c r="H126" s="13"/>
      <c r="I126" s="62">
        <v>22929.98</v>
      </c>
    </row>
    <row r="127" spans="1:9" s="12" customFormat="1" x14ac:dyDescent="0.25">
      <c r="A127" s="8"/>
      <c r="B127" s="8"/>
      <c r="C127" s="8" t="s">
        <v>109</v>
      </c>
      <c r="D127" s="8"/>
      <c r="E127" s="8"/>
      <c r="F127" s="65" t="s">
        <v>6</v>
      </c>
      <c r="G127" s="16">
        <f>SUM(G123:G126)</f>
        <v>2520511.27</v>
      </c>
      <c r="H127" s="65" t="s">
        <v>6</v>
      </c>
      <c r="I127" s="66">
        <f>SUM(I123:I126)</f>
        <v>2794649.5900000003</v>
      </c>
    </row>
    <row r="128" spans="1:9" s="12" customFormat="1" x14ac:dyDescent="0.25">
      <c r="A128" s="8"/>
      <c r="B128" s="8"/>
      <c r="C128" s="8"/>
      <c r="D128" s="8"/>
      <c r="E128" s="8"/>
      <c r="F128" s="86"/>
      <c r="G128" s="87"/>
      <c r="H128" s="86"/>
      <c r="I128" s="88"/>
    </row>
    <row r="129" spans="1:9" x14ac:dyDescent="0.25">
      <c r="A129" s="3"/>
      <c r="B129" s="8" t="s">
        <v>110</v>
      </c>
      <c r="C129" s="3"/>
      <c r="D129" s="3"/>
      <c r="E129" s="3"/>
      <c r="F129" s="42"/>
      <c r="G129" s="67"/>
      <c r="H129" s="42"/>
      <c r="I129" s="68"/>
    </row>
    <row r="130" spans="1:9" x14ac:dyDescent="0.25">
      <c r="A130" s="3"/>
      <c r="B130" s="3"/>
      <c r="C130" s="3" t="s">
        <v>111</v>
      </c>
      <c r="D130" s="3"/>
      <c r="E130" s="3"/>
      <c r="F130" s="13"/>
      <c r="G130" s="69"/>
      <c r="H130" s="13"/>
      <c r="I130" s="70"/>
    </row>
    <row r="131" spans="1:9" x14ac:dyDescent="0.25">
      <c r="A131" s="3"/>
      <c r="B131" s="3"/>
      <c r="C131" s="3" t="s">
        <v>112</v>
      </c>
      <c r="D131" s="3"/>
      <c r="E131" s="3"/>
      <c r="F131" s="13"/>
      <c r="G131" s="69"/>
      <c r="H131" s="13"/>
      <c r="I131" s="70"/>
    </row>
    <row r="132" spans="1:9" x14ac:dyDescent="0.25">
      <c r="A132" s="3"/>
      <c r="B132" s="3"/>
      <c r="C132" s="3" t="s">
        <v>113</v>
      </c>
      <c r="D132" s="3"/>
      <c r="E132" s="3"/>
      <c r="F132" s="13"/>
      <c r="G132" s="69">
        <v>231737.5</v>
      </c>
      <c r="H132" s="13"/>
      <c r="I132" s="70">
        <v>84137.5</v>
      </c>
    </row>
    <row r="133" spans="1:9" x14ac:dyDescent="0.25">
      <c r="A133" s="3"/>
      <c r="B133" s="3"/>
      <c r="C133" s="3" t="s">
        <v>114</v>
      </c>
      <c r="D133" s="3"/>
      <c r="E133" s="3"/>
      <c r="F133" s="13"/>
      <c r="G133" s="69">
        <v>312293.25</v>
      </c>
      <c r="H133" s="13"/>
      <c r="I133" s="70">
        <v>346992.5</v>
      </c>
    </row>
    <row r="134" spans="1:9" x14ac:dyDescent="0.25">
      <c r="A134" s="3"/>
      <c r="B134" s="3"/>
      <c r="C134" s="3" t="s">
        <v>115</v>
      </c>
      <c r="D134" s="3"/>
      <c r="E134" s="3"/>
      <c r="F134" s="13"/>
      <c r="G134" s="69"/>
      <c r="H134" s="13"/>
      <c r="I134" s="70"/>
    </row>
    <row r="135" spans="1:9" x14ac:dyDescent="0.25">
      <c r="A135" s="3"/>
      <c r="B135" s="3"/>
      <c r="C135" s="3" t="s">
        <v>116</v>
      </c>
      <c r="D135" s="3"/>
      <c r="E135" s="3"/>
      <c r="F135" s="13"/>
      <c r="G135" s="69">
        <v>83000</v>
      </c>
      <c r="H135" s="13"/>
      <c r="I135" s="70">
        <v>83000</v>
      </c>
    </row>
    <row r="136" spans="1:9" x14ac:dyDescent="0.25">
      <c r="A136" s="3"/>
      <c r="B136" s="3"/>
      <c r="C136" s="3" t="s">
        <v>117</v>
      </c>
      <c r="D136" s="3"/>
      <c r="E136" s="3"/>
      <c r="F136" s="13"/>
      <c r="G136" s="69"/>
      <c r="H136" s="13"/>
      <c r="I136" s="70"/>
    </row>
    <row r="137" spans="1:9" x14ac:dyDescent="0.25">
      <c r="A137" s="3"/>
      <c r="B137" s="3"/>
      <c r="C137" s="35" t="s">
        <v>118</v>
      </c>
      <c r="D137" s="3"/>
      <c r="E137" s="3"/>
      <c r="F137" s="13"/>
      <c r="G137" s="69"/>
      <c r="H137" s="13"/>
      <c r="I137" s="70"/>
    </row>
    <row r="138" spans="1:9" x14ac:dyDescent="0.25">
      <c r="A138" s="3"/>
      <c r="B138" s="3"/>
      <c r="C138" s="3" t="s">
        <v>119</v>
      </c>
      <c r="D138" s="3"/>
      <c r="E138" s="3"/>
      <c r="F138" s="13"/>
      <c r="G138" s="69"/>
      <c r="H138" s="13"/>
      <c r="I138" s="70"/>
    </row>
    <row r="139" spans="1:9" x14ac:dyDescent="0.25">
      <c r="A139" s="3"/>
      <c r="B139" s="3"/>
      <c r="C139" s="3" t="s">
        <v>120</v>
      </c>
      <c r="D139" s="3"/>
      <c r="E139" s="3"/>
      <c r="F139" s="13"/>
      <c r="G139" s="69"/>
      <c r="H139" s="13"/>
      <c r="I139" s="70"/>
    </row>
    <row r="140" spans="1:9" x14ac:dyDescent="0.25">
      <c r="A140" s="3"/>
      <c r="B140" s="3"/>
      <c r="C140" s="3" t="s">
        <v>121</v>
      </c>
      <c r="D140" s="3"/>
      <c r="E140" s="3"/>
      <c r="F140" s="13"/>
      <c r="G140" s="69">
        <v>208433.37</v>
      </c>
      <c r="H140" s="13"/>
      <c r="I140" s="70">
        <v>230966.7</v>
      </c>
    </row>
    <row r="141" spans="1:9" s="12" customFormat="1" x14ac:dyDescent="0.25">
      <c r="A141" s="8"/>
      <c r="B141" s="8"/>
      <c r="C141" s="8" t="s">
        <v>122</v>
      </c>
      <c r="D141" s="8"/>
      <c r="E141" s="8"/>
      <c r="F141" s="65" t="s">
        <v>6</v>
      </c>
      <c r="G141" s="73">
        <f>SUM(G130:G140)</f>
        <v>835464.12</v>
      </c>
      <c r="H141" s="65" t="s">
        <v>6</v>
      </c>
      <c r="I141" s="73">
        <f>SUM(I130:I140)</f>
        <v>745096.7</v>
      </c>
    </row>
    <row r="142" spans="1:9" s="12" customFormat="1" x14ac:dyDescent="0.25">
      <c r="A142" s="8"/>
      <c r="B142" s="8"/>
      <c r="C142" s="8"/>
      <c r="D142" s="8"/>
      <c r="E142" s="8"/>
      <c r="F142" s="82"/>
      <c r="G142" s="84"/>
      <c r="H142" s="82"/>
      <c r="I142" s="84"/>
    </row>
    <row r="143" spans="1:9" x14ac:dyDescent="0.25">
      <c r="A143" s="3"/>
      <c r="B143" s="8" t="s">
        <v>123</v>
      </c>
      <c r="C143" s="3"/>
      <c r="D143" s="3"/>
      <c r="E143" s="3"/>
      <c r="F143" s="13"/>
      <c r="G143" s="69"/>
      <c r="H143" s="13"/>
      <c r="I143" s="70"/>
    </row>
    <row r="144" spans="1:9" x14ac:dyDescent="0.25">
      <c r="A144" s="3"/>
      <c r="B144" s="3"/>
      <c r="C144" s="3" t="s">
        <v>124</v>
      </c>
      <c r="D144" s="3"/>
      <c r="E144" s="3"/>
      <c r="F144" s="13"/>
      <c r="G144" s="69">
        <v>312234.31</v>
      </c>
      <c r="H144" s="13"/>
      <c r="I144" s="70">
        <v>591336.51</v>
      </c>
    </row>
    <row r="145" spans="1:9" x14ac:dyDescent="0.25">
      <c r="A145" s="3"/>
      <c r="B145" s="3"/>
      <c r="C145" s="3" t="s">
        <v>125</v>
      </c>
      <c r="D145" s="3"/>
      <c r="E145" s="3"/>
      <c r="F145" s="13"/>
      <c r="G145" s="69"/>
      <c r="H145" s="13"/>
      <c r="I145" s="70"/>
    </row>
    <row r="146" spans="1:9" x14ac:dyDescent="0.25">
      <c r="A146" s="3"/>
      <c r="B146" s="3"/>
      <c r="C146" s="3" t="s">
        <v>126</v>
      </c>
      <c r="D146" s="3"/>
      <c r="E146" s="3"/>
      <c r="F146" s="13"/>
      <c r="G146" s="69"/>
      <c r="H146" s="13"/>
      <c r="I146" s="70"/>
    </row>
    <row r="147" spans="1:9" s="12" customFormat="1" x14ac:dyDescent="0.25">
      <c r="A147" s="8"/>
      <c r="B147" s="8"/>
      <c r="C147" s="8" t="s">
        <v>127</v>
      </c>
      <c r="D147" s="8"/>
      <c r="E147" s="8"/>
      <c r="F147" s="65" t="s">
        <v>6</v>
      </c>
      <c r="G147" s="73">
        <f>SUM(G144:G146)</f>
        <v>312234.31</v>
      </c>
      <c r="H147" s="65" t="s">
        <v>6</v>
      </c>
      <c r="I147" s="74">
        <f>SUM(I144:I146)</f>
        <v>591336.51</v>
      </c>
    </row>
    <row r="148" spans="1:9" s="12" customFormat="1" x14ac:dyDescent="0.25">
      <c r="A148" s="8"/>
      <c r="B148" s="8"/>
      <c r="C148" s="8"/>
      <c r="D148" s="8"/>
      <c r="E148" s="8"/>
      <c r="F148" s="80"/>
      <c r="G148" s="84"/>
      <c r="H148" s="80"/>
      <c r="I148" s="85"/>
    </row>
    <row r="149" spans="1:9" x14ac:dyDescent="0.25">
      <c r="A149" s="3"/>
      <c r="B149" s="8" t="s">
        <v>128</v>
      </c>
      <c r="C149" s="3"/>
      <c r="D149" s="3"/>
      <c r="E149" s="3"/>
      <c r="F149" s="13"/>
      <c r="G149" s="69"/>
      <c r="H149" s="13"/>
      <c r="I149" s="70"/>
    </row>
    <row r="150" spans="1:9" x14ac:dyDescent="0.25">
      <c r="A150" s="3"/>
      <c r="B150" s="3"/>
      <c r="C150" s="3" t="s">
        <v>129</v>
      </c>
      <c r="D150" s="3"/>
      <c r="E150" s="3"/>
      <c r="F150" s="13"/>
      <c r="G150" s="69">
        <v>7855352.3300000001</v>
      </c>
      <c r="H150" s="13"/>
      <c r="I150" s="70">
        <v>8318406.2699999996</v>
      </c>
    </row>
    <row r="151" spans="1:9" s="12" customFormat="1" x14ac:dyDescent="0.25">
      <c r="A151" s="8"/>
      <c r="B151" s="8"/>
      <c r="C151" s="8" t="s">
        <v>130</v>
      </c>
      <c r="D151" s="8"/>
      <c r="E151" s="8"/>
      <c r="F151" s="65" t="s">
        <v>6</v>
      </c>
      <c r="G151" s="73">
        <f>SUM(G150)</f>
        <v>7855352.3300000001</v>
      </c>
      <c r="H151" s="65" t="s">
        <v>6</v>
      </c>
      <c r="I151" s="74">
        <f>SUM(I150)</f>
        <v>8318406.2699999996</v>
      </c>
    </row>
    <row r="152" spans="1:9" s="12" customFormat="1" x14ac:dyDescent="0.25">
      <c r="A152" s="8"/>
      <c r="B152" s="8"/>
      <c r="C152" s="8"/>
      <c r="D152" s="8"/>
      <c r="E152" s="8"/>
      <c r="F152" s="80"/>
      <c r="G152" s="84"/>
      <c r="H152" s="80"/>
      <c r="I152" s="85"/>
    </row>
    <row r="153" spans="1:9" x14ac:dyDescent="0.25">
      <c r="A153" s="3"/>
      <c r="B153" s="8" t="s">
        <v>131</v>
      </c>
      <c r="C153" s="3"/>
      <c r="D153" s="3"/>
      <c r="E153" s="3"/>
      <c r="F153" s="13"/>
      <c r="G153" s="69"/>
      <c r="H153" s="13"/>
      <c r="I153" s="70"/>
    </row>
    <row r="154" spans="1:9" x14ac:dyDescent="0.25">
      <c r="A154" s="3"/>
      <c r="B154" s="3"/>
      <c r="C154" s="3" t="s">
        <v>132</v>
      </c>
      <c r="D154" s="3"/>
      <c r="E154" s="3"/>
      <c r="F154" s="13"/>
      <c r="G154" s="69"/>
      <c r="H154" s="13"/>
      <c r="I154" s="70"/>
    </row>
    <row r="155" spans="1:9" x14ac:dyDescent="0.25">
      <c r="A155" s="3"/>
      <c r="B155" s="3"/>
      <c r="C155" s="3" t="s">
        <v>133</v>
      </c>
      <c r="D155" s="3"/>
      <c r="E155" s="3"/>
      <c r="F155" s="13"/>
      <c r="G155" s="69"/>
      <c r="H155" s="13"/>
      <c r="I155" s="70"/>
    </row>
    <row r="156" spans="1:9" x14ac:dyDescent="0.25">
      <c r="A156" s="3"/>
      <c r="B156" s="3"/>
      <c r="C156" s="35" t="s">
        <v>134</v>
      </c>
      <c r="D156" s="3"/>
      <c r="E156" s="3"/>
      <c r="F156" s="13"/>
      <c r="G156" s="69"/>
      <c r="H156" s="13"/>
      <c r="I156" s="70"/>
    </row>
    <row r="157" spans="1:9" x14ac:dyDescent="0.25">
      <c r="A157" s="3"/>
      <c r="B157" s="3"/>
      <c r="C157" s="35" t="s">
        <v>135</v>
      </c>
      <c r="D157" s="3"/>
      <c r="E157" s="3"/>
      <c r="F157" s="13"/>
      <c r="G157" s="69"/>
      <c r="H157" s="13"/>
      <c r="I157" s="70"/>
    </row>
    <row r="158" spans="1:9" x14ac:dyDescent="0.25">
      <c r="A158" s="3"/>
      <c r="B158" s="3"/>
      <c r="C158" s="3" t="s">
        <v>136</v>
      </c>
      <c r="D158" s="3"/>
      <c r="E158" s="3"/>
      <c r="F158" s="13"/>
      <c r="G158" s="69"/>
      <c r="H158" s="13"/>
      <c r="I158" s="70"/>
    </row>
    <row r="159" spans="1:9" x14ac:dyDescent="0.25">
      <c r="A159" s="3"/>
      <c r="B159" s="3"/>
      <c r="C159" s="3" t="s">
        <v>137</v>
      </c>
      <c r="D159" s="3"/>
      <c r="E159" s="3"/>
      <c r="F159" s="13"/>
      <c r="G159" s="69"/>
      <c r="H159" s="13"/>
      <c r="I159" s="70"/>
    </row>
    <row r="160" spans="1:9" x14ac:dyDescent="0.25">
      <c r="A160" s="3"/>
      <c r="B160" s="3"/>
      <c r="C160" s="3"/>
      <c r="D160" s="3"/>
      <c r="E160" s="3"/>
      <c r="F160" s="81"/>
      <c r="G160" s="69"/>
      <c r="H160" s="81"/>
      <c r="I160" s="70"/>
    </row>
    <row r="161" spans="1:9" x14ac:dyDescent="0.25">
      <c r="A161" s="3"/>
      <c r="B161" s="3"/>
      <c r="C161" s="3" t="s">
        <v>138</v>
      </c>
      <c r="D161" s="3"/>
      <c r="E161" s="3"/>
      <c r="F161" s="13"/>
      <c r="G161" s="69"/>
      <c r="H161" s="13"/>
      <c r="I161" s="70"/>
    </row>
    <row r="162" spans="1:9" x14ac:dyDescent="0.25">
      <c r="A162" s="3"/>
      <c r="B162" s="3"/>
      <c r="C162" s="3" t="s">
        <v>139</v>
      </c>
      <c r="D162" s="3"/>
      <c r="E162" s="3"/>
      <c r="F162" s="13"/>
      <c r="G162" s="69"/>
      <c r="H162" s="13"/>
      <c r="I162" s="70"/>
    </row>
    <row r="163" spans="1:9" s="12" customFormat="1" x14ac:dyDescent="0.25">
      <c r="A163" s="8"/>
      <c r="B163" s="8"/>
      <c r="C163" s="8" t="s">
        <v>140</v>
      </c>
      <c r="D163" s="8"/>
      <c r="E163" s="8"/>
      <c r="F163" s="65" t="s">
        <v>6</v>
      </c>
      <c r="G163" s="73">
        <f>SUM(G154:G162)</f>
        <v>0</v>
      </c>
      <c r="H163" s="65" t="s">
        <v>6</v>
      </c>
      <c r="I163" s="73">
        <f>SUM(I154:I162)</f>
        <v>0</v>
      </c>
    </row>
    <row r="164" spans="1:9" s="12" customFormat="1" x14ac:dyDescent="0.25">
      <c r="A164" s="8"/>
      <c r="B164" s="8"/>
      <c r="C164" s="8"/>
      <c r="D164" s="8"/>
      <c r="E164" s="8"/>
      <c r="F164" s="80"/>
      <c r="G164" s="84"/>
      <c r="H164" s="80"/>
      <c r="I164" s="84"/>
    </row>
    <row r="165" spans="1:9" x14ac:dyDescent="0.25">
      <c r="A165" s="3"/>
      <c r="B165" s="8" t="s">
        <v>141</v>
      </c>
      <c r="C165" s="3"/>
      <c r="D165" s="3"/>
      <c r="E165" s="3"/>
      <c r="F165" s="13"/>
      <c r="G165" s="69"/>
      <c r="H165" s="13"/>
      <c r="I165" s="70"/>
    </row>
    <row r="166" spans="1:9" x14ac:dyDescent="0.25">
      <c r="A166" s="3"/>
      <c r="B166" s="3"/>
      <c r="C166" s="35" t="s">
        <v>142</v>
      </c>
      <c r="D166" s="3"/>
      <c r="E166" s="3"/>
      <c r="F166" s="13"/>
      <c r="G166" s="69"/>
      <c r="H166" s="13"/>
      <c r="I166" s="70"/>
    </row>
    <row r="167" spans="1:9" x14ac:dyDescent="0.25">
      <c r="A167" s="3"/>
      <c r="B167" s="3"/>
      <c r="C167" s="35" t="s">
        <v>143</v>
      </c>
      <c r="D167" s="3"/>
      <c r="E167" s="3"/>
      <c r="F167" s="13"/>
      <c r="G167" s="69"/>
      <c r="H167" s="13"/>
      <c r="I167" s="70"/>
    </row>
    <row r="168" spans="1:9" x14ac:dyDescent="0.25">
      <c r="A168" s="3"/>
      <c r="B168" s="3"/>
      <c r="C168" s="35" t="s">
        <v>144</v>
      </c>
      <c r="D168" s="3"/>
      <c r="E168" s="3"/>
      <c r="F168" s="13"/>
      <c r="G168" s="69"/>
      <c r="H168" s="13"/>
      <c r="I168" s="70"/>
    </row>
    <row r="169" spans="1:9" x14ac:dyDescent="0.25">
      <c r="A169" s="3"/>
      <c r="B169" s="3"/>
      <c r="C169" s="35"/>
      <c r="D169" s="3"/>
      <c r="E169" s="3"/>
      <c r="F169" s="79"/>
      <c r="G169" s="69"/>
      <c r="H169" s="79"/>
      <c r="I169" s="70"/>
    </row>
    <row r="170" spans="1:9" x14ac:dyDescent="0.25">
      <c r="A170" s="3"/>
      <c r="B170" s="8" t="s">
        <v>145</v>
      </c>
      <c r="C170" s="3"/>
      <c r="D170" s="3"/>
      <c r="E170" s="3"/>
      <c r="F170" s="13"/>
      <c r="G170" s="69">
        <v>0</v>
      </c>
      <c r="H170" s="13"/>
      <c r="I170" s="70">
        <v>0</v>
      </c>
    </row>
    <row r="171" spans="1:9" x14ac:dyDescent="0.25">
      <c r="A171" s="3"/>
      <c r="B171" s="3"/>
      <c r="C171" s="3" t="s">
        <v>146</v>
      </c>
      <c r="D171" s="3"/>
      <c r="E171" s="3"/>
      <c r="F171" s="13"/>
      <c r="G171" s="69"/>
      <c r="H171" s="13"/>
      <c r="I171" s="70"/>
    </row>
    <row r="172" spans="1:9" x14ac:dyDescent="0.25">
      <c r="A172" s="3"/>
      <c r="B172" s="3"/>
      <c r="C172" s="3" t="s">
        <v>147</v>
      </c>
      <c r="D172" s="3"/>
      <c r="E172" s="3"/>
      <c r="F172" s="13"/>
      <c r="G172" s="69"/>
      <c r="H172" s="13"/>
      <c r="I172" s="70"/>
    </row>
    <row r="173" spans="1:9" x14ac:dyDescent="0.25">
      <c r="A173" s="3"/>
      <c r="B173" s="3"/>
      <c r="C173" s="3"/>
      <c r="D173" s="3"/>
      <c r="E173" s="3" t="s">
        <v>148</v>
      </c>
      <c r="F173" s="13"/>
      <c r="G173" s="69">
        <v>0</v>
      </c>
      <c r="H173" s="13"/>
      <c r="I173" s="70">
        <v>0</v>
      </c>
    </row>
    <row r="174" spans="1:9" x14ac:dyDescent="0.25">
      <c r="A174" s="3"/>
      <c r="B174" s="3"/>
      <c r="C174" s="3"/>
      <c r="D174" s="3"/>
      <c r="E174" s="3" t="s">
        <v>149</v>
      </c>
      <c r="F174" s="13"/>
      <c r="G174" s="69"/>
      <c r="H174" s="13"/>
      <c r="I174" s="70"/>
    </row>
    <row r="175" spans="1:9" x14ac:dyDescent="0.25">
      <c r="A175" s="3"/>
      <c r="B175" s="3"/>
      <c r="C175" s="3"/>
      <c r="D175" s="3"/>
      <c r="E175" s="3" t="s">
        <v>150</v>
      </c>
      <c r="F175" s="13"/>
      <c r="G175" s="69"/>
      <c r="H175" s="13"/>
      <c r="I175" s="70"/>
    </row>
    <row r="176" spans="1:9" x14ac:dyDescent="0.25">
      <c r="A176" s="3"/>
      <c r="B176" s="3"/>
      <c r="C176" s="3"/>
      <c r="D176" s="3"/>
      <c r="E176" s="3" t="s">
        <v>151</v>
      </c>
      <c r="F176" s="13"/>
      <c r="G176" s="69"/>
      <c r="H176" s="13"/>
      <c r="I176" s="70"/>
    </row>
    <row r="177" spans="1:9" x14ac:dyDescent="0.25">
      <c r="A177" s="3"/>
      <c r="B177" s="3"/>
      <c r="C177" s="3"/>
      <c r="D177" s="3"/>
      <c r="E177" s="3" t="s">
        <v>152</v>
      </c>
      <c r="F177" s="13"/>
      <c r="G177" s="69"/>
      <c r="H177" s="13"/>
      <c r="I177" s="70"/>
    </row>
    <row r="178" spans="1:9" x14ac:dyDescent="0.25">
      <c r="A178" s="3"/>
      <c r="B178" s="3"/>
      <c r="C178" s="3"/>
      <c r="D178" s="3"/>
      <c r="E178" s="3" t="s">
        <v>153</v>
      </c>
      <c r="F178" s="13"/>
      <c r="G178" s="69"/>
      <c r="H178" s="13"/>
      <c r="I178" s="70"/>
    </row>
    <row r="179" spans="1:9" x14ac:dyDescent="0.25">
      <c r="A179" s="3"/>
      <c r="B179" s="3"/>
      <c r="C179" s="3"/>
      <c r="D179" s="3"/>
      <c r="E179" s="3" t="s">
        <v>154</v>
      </c>
      <c r="F179" s="13"/>
      <c r="G179" s="69"/>
      <c r="H179" s="13"/>
      <c r="I179" s="70"/>
    </row>
    <row r="180" spans="1:9" x14ac:dyDescent="0.25">
      <c r="A180" s="3"/>
      <c r="B180" s="3"/>
      <c r="C180" s="3"/>
      <c r="D180" s="3"/>
      <c r="E180" s="3" t="s">
        <v>155</v>
      </c>
      <c r="F180" s="13"/>
      <c r="G180" s="69"/>
      <c r="H180" s="13"/>
      <c r="I180" s="70"/>
    </row>
    <row r="181" spans="1:9" x14ac:dyDescent="0.25">
      <c r="A181" s="3"/>
      <c r="B181" s="3"/>
      <c r="C181" s="3"/>
      <c r="D181" s="3"/>
      <c r="E181" s="3" t="s">
        <v>156</v>
      </c>
      <c r="F181" s="13"/>
      <c r="G181" s="69"/>
      <c r="H181" s="13"/>
      <c r="I181" s="70"/>
    </row>
    <row r="182" spans="1:9" x14ac:dyDescent="0.25">
      <c r="A182" s="3"/>
      <c r="B182" s="3"/>
      <c r="C182" s="3"/>
      <c r="D182" s="3"/>
      <c r="E182" s="3" t="s">
        <v>157</v>
      </c>
      <c r="F182" s="13"/>
      <c r="G182" s="69"/>
      <c r="H182" s="13"/>
      <c r="I182" s="70"/>
    </row>
    <row r="183" spans="1:9" x14ac:dyDescent="0.25">
      <c r="A183" s="3"/>
      <c r="B183" s="3"/>
      <c r="C183" s="3"/>
      <c r="D183" s="3"/>
      <c r="E183" s="35" t="s">
        <v>158</v>
      </c>
      <c r="F183" s="63"/>
      <c r="G183" s="69"/>
      <c r="H183" s="63"/>
      <c r="I183" s="70"/>
    </row>
    <row r="184" spans="1:9" x14ac:dyDescent="0.25">
      <c r="A184" s="3"/>
      <c r="B184" s="3"/>
      <c r="C184" s="3"/>
      <c r="D184" s="3"/>
      <c r="E184" s="35" t="s">
        <v>159</v>
      </c>
      <c r="F184" s="63"/>
      <c r="G184" s="69"/>
      <c r="H184" s="63"/>
      <c r="I184" s="70"/>
    </row>
    <row r="185" spans="1:9" s="12" customFormat="1" x14ac:dyDescent="0.25">
      <c r="A185" s="8"/>
      <c r="B185" s="8"/>
      <c r="C185" s="8" t="s">
        <v>160</v>
      </c>
      <c r="D185" s="8"/>
      <c r="E185" s="8"/>
      <c r="F185" s="65"/>
      <c r="G185" s="73">
        <f>SUM(G166:H184)</f>
        <v>0</v>
      </c>
      <c r="H185" s="65"/>
      <c r="I185" s="73">
        <f>SUM(I166:I184)</f>
        <v>0</v>
      </c>
    </row>
    <row r="186" spans="1:9" s="12" customFormat="1" x14ac:dyDescent="0.25">
      <c r="A186" s="8"/>
      <c r="B186" s="8" t="s">
        <v>161</v>
      </c>
      <c r="C186" s="8"/>
      <c r="D186" s="8"/>
      <c r="E186" s="8"/>
      <c r="F186" s="65" t="s">
        <v>6</v>
      </c>
      <c r="G186" s="73">
        <f>G185+G163+G151+G147+G141+G127+G120+G114+G106</f>
        <v>85550706.840000004</v>
      </c>
      <c r="H186" s="65" t="s">
        <v>6</v>
      </c>
      <c r="I186" s="73">
        <f>I185+I163+I151+I147+I141+I127+I120+I114+I106</f>
        <v>86351165.480000004</v>
      </c>
    </row>
    <row r="187" spans="1:9" s="12" customFormat="1" x14ac:dyDescent="0.25">
      <c r="A187" s="8"/>
      <c r="B187" s="8"/>
      <c r="C187" s="8"/>
      <c r="D187" s="8"/>
      <c r="E187" s="8"/>
      <c r="F187" s="82"/>
      <c r="G187" s="84"/>
      <c r="H187" s="82"/>
      <c r="I187" s="84"/>
    </row>
    <row r="188" spans="1:9" x14ac:dyDescent="0.25">
      <c r="A188" s="8" t="s">
        <v>514</v>
      </c>
      <c r="B188" s="3"/>
      <c r="C188" s="3"/>
      <c r="D188" s="3"/>
      <c r="E188" s="3"/>
      <c r="F188" s="13"/>
      <c r="G188" s="69"/>
      <c r="H188" s="13"/>
      <c r="I188" s="70"/>
    </row>
    <row r="189" spans="1:9" x14ac:dyDescent="0.25">
      <c r="A189" s="3"/>
      <c r="B189" s="3" t="s">
        <v>162</v>
      </c>
      <c r="C189" s="3"/>
      <c r="D189" s="3"/>
      <c r="E189" s="3"/>
      <c r="F189" s="13"/>
      <c r="G189" s="69"/>
      <c r="H189" s="13"/>
      <c r="I189" s="70"/>
    </row>
    <row r="190" spans="1:9" x14ac:dyDescent="0.25">
      <c r="A190" s="3"/>
      <c r="B190" s="3" t="s">
        <v>163</v>
      </c>
      <c r="C190" s="3"/>
      <c r="D190" s="3"/>
      <c r="E190" s="3"/>
      <c r="F190" s="13"/>
      <c r="G190" s="69">
        <v>110000</v>
      </c>
      <c r="H190" s="13"/>
      <c r="I190" s="70">
        <v>110000</v>
      </c>
    </row>
    <row r="191" spans="1:9" x14ac:dyDescent="0.25">
      <c r="A191" s="3"/>
      <c r="B191" s="35" t="s">
        <v>164</v>
      </c>
      <c r="C191" s="3"/>
      <c r="D191" s="3"/>
      <c r="E191" s="3"/>
      <c r="F191" s="13"/>
      <c r="G191" s="69"/>
      <c r="H191" s="13"/>
      <c r="I191" s="70"/>
    </row>
    <row r="192" spans="1:9" x14ac:dyDescent="0.25">
      <c r="A192" s="3"/>
      <c r="B192" s="35" t="s">
        <v>165</v>
      </c>
      <c r="C192" s="3"/>
      <c r="D192" s="3"/>
      <c r="E192" s="3"/>
      <c r="F192" s="3"/>
      <c r="G192" s="5"/>
      <c r="H192" s="3"/>
      <c r="I192" s="62"/>
    </row>
    <row r="193" spans="1:9" x14ac:dyDescent="0.25">
      <c r="A193" s="3"/>
      <c r="B193" s="3" t="s">
        <v>166</v>
      </c>
      <c r="C193" s="3"/>
      <c r="D193" s="3"/>
      <c r="E193" s="3"/>
      <c r="F193" s="3"/>
      <c r="G193" s="5">
        <v>51619.060000000005</v>
      </c>
      <c r="H193" s="3"/>
      <c r="I193" s="62">
        <v>51619.060000000005</v>
      </c>
    </row>
    <row r="194" spans="1:9" s="12" customFormat="1" x14ac:dyDescent="0.25">
      <c r="A194" s="8"/>
      <c r="B194" s="72" t="s">
        <v>167</v>
      </c>
      <c r="C194" s="8"/>
      <c r="D194" s="8"/>
      <c r="E194" s="8"/>
      <c r="F194" s="49" t="s">
        <v>6</v>
      </c>
      <c r="G194" s="16">
        <f>SUM(G189:G193)</f>
        <v>161619.06</v>
      </c>
      <c r="H194" s="49" t="s">
        <v>6</v>
      </c>
      <c r="I194" s="16">
        <f>SUM(I189:I193)</f>
        <v>161619.06</v>
      </c>
    </row>
    <row r="195" spans="1:9" s="12" customFormat="1" x14ac:dyDescent="0.25">
      <c r="A195" s="8" t="s">
        <v>168</v>
      </c>
      <c r="B195" s="8"/>
      <c r="C195" s="8"/>
      <c r="D195" s="8"/>
      <c r="E195" s="8"/>
      <c r="F195" s="49" t="s">
        <v>6</v>
      </c>
      <c r="G195" s="16">
        <f>G194+G186+G90</f>
        <v>115037161.14</v>
      </c>
      <c r="H195" s="49" t="s">
        <v>6</v>
      </c>
      <c r="I195" s="16">
        <f>I194+I186+I90</f>
        <v>101056440.72</v>
      </c>
    </row>
    <row r="196" spans="1:9" s="12" customFormat="1" x14ac:dyDescent="0.25">
      <c r="A196" s="8"/>
      <c r="B196" s="8"/>
      <c r="C196" s="8"/>
      <c r="D196" s="8"/>
      <c r="E196" s="8"/>
      <c r="F196" s="8"/>
      <c r="G196" s="22"/>
      <c r="H196" s="8"/>
      <c r="I196" s="22"/>
    </row>
    <row r="197" spans="1:9" x14ac:dyDescent="0.25">
      <c r="A197" s="8" t="s">
        <v>169</v>
      </c>
      <c r="B197" s="3"/>
      <c r="C197" s="3"/>
      <c r="D197" s="3"/>
      <c r="E197" s="3"/>
      <c r="F197" s="3"/>
      <c r="G197" s="5"/>
      <c r="H197" s="3"/>
      <c r="I197" s="62"/>
    </row>
    <row r="198" spans="1:9" x14ac:dyDescent="0.25">
      <c r="A198" s="3"/>
      <c r="B198" s="8" t="s">
        <v>515</v>
      </c>
      <c r="C198" s="8"/>
      <c r="D198" s="3"/>
      <c r="E198" s="3"/>
      <c r="F198" s="3"/>
      <c r="G198" s="5"/>
      <c r="H198" s="3"/>
      <c r="I198" s="62"/>
    </row>
    <row r="199" spans="1:9" x14ac:dyDescent="0.25">
      <c r="A199" s="3"/>
      <c r="B199" s="3"/>
      <c r="C199" s="3" t="s">
        <v>170</v>
      </c>
      <c r="D199" s="3"/>
      <c r="E199" s="3"/>
      <c r="F199" s="3"/>
      <c r="G199" s="5"/>
      <c r="H199" s="3"/>
      <c r="I199" s="62"/>
    </row>
    <row r="200" spans="1:9" x14ac:dyDescent="0.25">
      <c r="A200" s="3"/>
      <c r="B200" s="3"/>
      <c r="C200" s="3"/>
      <c r="D200" s="3"/>
      <c r="E200" s="3" t="s">
        <v>171</v>
      </c>
      <c r="F200" s="3"/>
      <c r="G200" s="5">
        <v>974632.26</v>
      </c>
      <c r="H200" s="3"/>
      <c r="I200" s="62">
        <v>794964.19000000006</v>
      </c>
    </row>
    <row r="201" spans="1:9" x14ac:dyDescent="0.25">
      <c r="A201" s="3"/>
      <c r="B201" s="3"/>
      <c r="C201" s="3"/>
      <c r="D201" s="3"/>
      <c r="E201" s="3" t="s">
        <v>172</v>
      </c>
      <c r="F201" s="3"/>
      <c r="G201" s="5"/>
      <c r="H201" s="3"/>
      <c r="I201" s="62"/>
    </row>
    <row r="202" spans="1:9" x14ac:dyDescent="0.25">
      <c r="A202" s="3"/>
      <c r="B202" s="3"/>
      <c r="C202" s="3"/>
      <c r="D202" s="3"/>
      <c r="E202" s="3" t="s">
        <v>173</v>
      </c>
      <c r="F202" s="3"/>
      <c r="G202" s="5"/>
      <c r="H202" s="3"/>
      <c r="I202" s="62"/>
    </row>
    <row r="203" spans="1:9" x14ac:dyDescent="0.25">
      <c r="A203" s="3"/>
      <c r="B203" s="3"/>
      <c r="C203" s="3"/>
      <c r="D203" s="3"/>
      <c r="E203" s="3" t="s">
        <v>174</v>
      </c>
      <c r="F203" s="3"/>
      <c r="G203" s="5"/>
      <c r="H203" s="3"/>
      <c r="I203" s="62"/>
    </row>
    <row r="204" spans="1:9" x14ac:dyDescent="0.25">
      <c r="A204" s="3"/>
      <c r="B204" s="3"/>
      <c r="C204" s="3" t="s">
        <v>175</v>
      </c>
      <c r="D204" s="3"/>
      <c r="E204" s="3"/>
      <c r="F204" s="3"/>
      <c r="G204" s="5"/>
      <c r="H204" s="3"/>
      <c r="I204" s="62"/>
    </row>
    <row r="205" spans="1:9" x14ac:dyDescent="0.25">
      <c r="A205" s="3"/>
      <c r="B205" s="3"/>
      <c r="C205" s="3"/>
      <c r="D205" s="3"/>
      <c r="E205" s="3" t="s">
        <v>176</v>
      </c>
      <c r="F205" s="3"/>
      <c r="G205" s="5">
        <v>599896.71</v>
      </c>
      <c r="H205" s="3"/>
      <c r="I205" s="62">
        <v>306235.46999999997</v>
      </c>
    </row>
    <row r="206" spans="1:9" x14ac:dyDescent="0.25">
      <c r="A206" s="3"/>
      <c r="B206" s="3"/>
      <c r="C206" s="3"/>
      <c r="D206" s="3"/>
      <c r="E206" s="3" t="s">
        <v>177</v>
      </c>
      <c r="F206" s="3"/>
      <c r="G206" s="5">
        <v>497510.24</v>
      </c>
      <c r="H206" s="3"/>
      <c r="I206" s="62">
        <v>504238.8</v>
      </c>
    </row>
    <row r="207" spans="1:9" x14ac:dyDescent="0.25">
      <c r="A207" s="3"/>
      <c r="B207" s="3"/>
      <c r="C207" s="3"/>
      <c r="D207" s="3"/>
      <c r="E207" s="3" t="s">
        <v>178</v>
      </c>
      <c r="F207" s="3"/>
      <c r="G207" s="5">
        <v>84875.77</v>
      </c>
      <c r="H207" s="3"/>
      <c r="I207" s="62">
        <v>80718.63</v>
      </c>
    </row>
    <row r="208" spans="1:9" x14ac:dyDescent="0.25">
      <c r="A208" s="3"/>
      <c r="B208" s="3"/>
      <c r="C208" s="3"/>
      <c r="D208" s="3"/>
      <c r="E208" s="3" t="s">
        <v>179</v>
      </c>
      <c r="F208" s="3"/>
      <c r="G208" s="5">
        <v>33675</v>
      </c>
      <c r="H208" s="3"/>
      <c r="I208" s="62">
        <v>33850</v>
      </c>
    </row>
    <row r="209" spans="1:9" x14ac:dyDescent="0.25">
      <c r="A209" s="3"/>
      <c r="B209" s="3"/>
      <c r="C209" s="3"/>
      <c r="D209" s="3"/>
      <c r="E209" s="3" t="s">
        <v>180</v>
      </c>
      <c r="F209" s="3"/>
      <c r="G209" s="5">
        <v>3842916.54</v>
      </c>
      <c r="H209" s="3"/>
      <c r="I209" s="62">
        <v>634363.73</v>
      </c>
    </row>
    <row r="210" spans="1:9" x14ac:dyDescent="0.25">
      <c r="A210" s="3"/>
      <c r="B210" s="3"/>
      <c r="C210" s="3"/>
      <c r="D210" s="3"/>
      <c r="E210" s="3" t="s">
        <v>181</v>
      </c>
      <c r="F210" s="3"/>
      <c r="G210" s="5"/>
      <c r="H210" s="3"/>
      <c r="I210" s="62"/>
    </row>
    <row r="211" spans="1:9" x14ac:dyDescent="0.25">
      <c r="A211" s="3"/>
      <c r="B211" s="3"/>
      <c r="C211" s="3"/>
      <c r="D211" s="3"/>
      <c r="E211" s="3" t="s">
        <v>182</v>
      </c>
      <c r="F211" s="3"/>
      <c r="G211" s="5">
        <v>3081091.3200000003</v>
      </c>
      <c r="H211" s="3"/>
      <c r="I211" s="62">
        <v>1905966.6800000002</v>
      </c>
    </row>
    <row r="212" spans="1:9" x14ac:dyDescent="0.25">
      <c r="A212" s="3"/>
      <c r="B212" s="3"/>
      <c r="C212" s="3" t="s">
        <v>183</v>
      </c>
      <c r="D212" s="3"/>
      <c r="E212" s="3"/>
      <c r="F212" s="3"/>
      <c r="G212" s="5"/>
      <c r="H212" s="3"/>
      <c r="I212" s="62"/>
    </row>
    <row r="213" spans="1:9" x14ac:dyDescent="0.25">
      <c r="A213" s="3"/>
      <c r="B213" s="3"/>
      <c r="C213" s="3"/>
      <c r="D213" s="3"/>
      <c r="E213" s="3"/>
      <c r="F213" s="3"/>
      <c r="G213" s="5"/>
      <c r="H213" s="3"/>
      <c r="I213" s="62"/>
    </row>
    <row r="214" spans="1:9" x14ac:dyDescent="0.25">
      <c r="A214" s="3"/>
      <c r="B214" s="3"/>
      <c r="C214" s="3"/>
      <c r="D214" s="3"/>
      <c r="E214" s="3" t="s">
        <v>184</v>
      </c>
      <c r="F214" s="3"/>
      <c r="G214" s="5">
        <v>2713171.8499999996</v>
      </c>
      <c r="H214" s="3"/>
      <c r="I214" s="62">
        <v>0</v>
      </c>
    </row>
    <row r="215" spans="1:9" x14ac:dyDescent="0.25">
      <c r="A215" s="3"/>
      <c r="B215" s="3"/>
      <c r="C215" s="3" t="s">
        <v>185</v>
      </c>
      <c r="D215" s="3"/>
      <c r="E215" s="3"/>
      <c r="F215" s="3"/>
      <c r="G215" s="5"/>
      <c r="H215" s="3"/>
      <c r="I215" s="62"/>
    </row>
    <row r="216" spans="1:9" x14ac:dyDescent="0.25">
      <c r="A216" s="3"/>
      <c r="B216" s="3"/>
      <c r="C216" s="3"/>
      <c r="D216" s="3"/>
      <c r="E216" s="3" t="s">
        <v>186</v>
      </c>
      <c r="F216" s="3"/>
      <c r="G216" s="5"/>
      <c r="H216" s="3"/>
      <c r="I216" s="62"/>
    </row>
    <row r="217" spans="1:9" x14ac:dyDescent="0.25">
      <c r="A217" s="3"/>
      <c r="B217" s="3"/>
      <c r="C217" s="3"/>
      <c r="D217" s="3"/>
      <c r="E217" s="3" t="s">
        <v>187</v>
      </c>
      <c r="F217" s="3"/>
      <c r="G217" s="5">
        <v>841.24</v>
      </c>
      <c r="H217" s="3"/>
      <c r="I217" s="62">
        <v>841.24</v>
      </c>
    </row>
    <row r="218" spans="1:9" x14ac:dyDescent="0.25">
      <c r="A218" s="3"/>
      <c r="B218" s="3"/>
      <c r="C218" s="3"/>
      <c r="D218" s="3"/>
      <c r="E218" s="3" t="s">
        <v>188</v>
      </c>
      <c r="F218" s="3"/>
      <c r="G218" s="5">
        <v>0</v>
      </c>
      <c r="H218" s="3"/>
      <c r="I218" s="62">
        <v>0</v>
      </c>
    </row>
    <row r="219" spans="1:9" x14ac:dyDescent="0.25">
      <c r="A219" s="3"/>
      <c r="B219" s="3"/>
      <c r="C219" s="3"/>
      <c r="D219" s="3"/>
      <c r="E219" s="35" t="s">
        <v>189</v>
      </c>
      <c r="F219" s="3"/>
      <c r="G219" s="5">
        <v>5562255.3200000003</v>
      </c>
      <c r="H219" s="3"/>
      <c r="I219" s="62">
        <v>3371397.67</v>
      </c>
    </row>
    <row r="220" spans="1:9" x14ac:dyDescent="0.25">
      <c r="A220" s="3"/>
      <c r="B220" s="3"/>
      <c r="C220" s="3"/>
      <c r="D220" s="3"/>
      <c r="E220" s="3" t="s">
        <v>190</v>
      </c>
      <c r="F220" s="3"/>
      <c r="G220" s="5">
        <v>253586.72</v>
      </c>
      <c r="H220" s="3"/>
      <c r="I220" s="62">
        <v>86609.66</v>
      </c>
    </row>
    <row r="221" spans="1:9" s="12" customFormat="1" x14ac:dyDescent="0.25">
      <c r="A221" s="8"/>
      <c r="B221" s="8"/>
      <c r="C221" s="8" t="s">
        <v>191</v>
      </c>
      <c r="D221" s="8"/>
      <c r="E221" s="8"/>
      <c r="F221" s="49" t="s">
        <v>6</v>
      </c>
      <c r="G221" s="16">
        <f>SUM(G200:G220)</f>
        <v>17644452.969999999</v>
      </c>
      <c r="H221" s="49" t="s">
        <v>6</v>
      </c>
      <c r="I221" s="16">
        <f>SUM(I200:I220)</f>
        <v>7719186.0700000003</v>
      </c>
    </row>
    <row r="222" spans="1:9" s="12" customFormat="1" x14ac:dyDescent="0.25">
      <c r="A222" s="8"/>
      <c r="B222" s="8"/>
      <c r="C222" s="8"/>
      <c r="D222" s="8"/>
      <c r="E222" s="8"/>
      <c r="F222" s="8"/>
      <c r="G222" s="87"/>
      <c r="H222" s="8"/>
      <c r="I222" s="22"/>
    </row>
    <row r="223" spans="1:9" x14ac:dyDescent="0.25">
      <c r="A223" s="3"/>
      <c r="B223" s="8" t="s">
        <v>517</v>
      </c>
      <c r="C223" s="3"/>
      <c r="D223" s="3"/>
      <c r="E223" s="3"/>
      <c r="F223" s="3"/>
      <c r="G223" s="75"/>
      <c r="H223" s="3"/>
      <c r="I223" s="62"/>
    </row>
    <row r="224" spans="1:9" x14ac:dyDescent="0.25">
      <c r="A224" s="3"/>
      <c r="B224" s="3"/>
      <c r="C224" s="3" t="s">
        <v>192</v>
      </c>
      <c r="D224" s="3"/>
      <c r="E224" s="3"/>
      <c r="F224" s="3"/>
      <c r="G224" s="5"/>
      <c r="H224" s="3"/>
      <c r="I224" s="62"/>
    </row>
    <row r="225" spans="1:9" x14ac:dyDescent="0.25">
      <c r="A225" s="3"/>
      <c r="B225" s="3"/>
      <c r="C225" s="3"/>
      <c r="D225" s="3"/>
      <c r="E225" s="3" t="s">
        <v>193</v>
      </c>
      <c r="F225" s="3"/>
      <c r="G225" s="5"/>
      <c r="H225" s="3"/>
      <c r="I225" s="62"/>
    </row>
    <row r="226" spans="1:9" x14ac:dyDescent="0.25">
      <c r="A226" s="3"/>
      <c r="B226" s="3"/>
      <c r="C226" s="3"/>
      <c r="D226" s="3"/>
      <c r="E226" s="3" t="s">
        <v>194</v>
      </c>
      <c r="F226" s="3"/>
      <c r="G226" s="5"/>
      <c r="H226" s="3"/>
      <c r="I226" s="62"/>
    </row>
    <row r="227" spans="1:9" x14ac:dyDescent="0.25">
      <c r="A227" s="3"/>
      <c r="B227" s="3"/>
      <c r="C227" s="3"/>
      <c r="D227" s="3"/>
      <c r="E227" s="3" t="s">
        <v>195</v>
      </c>
      <c r="F227" s="3"/>
      <c r="G227" s="5"/>
      <c r="H227" s="3"/>
      <c r="I227" s="62"/>
    </row>
    <row r="228" spans="1:9" x14ac:dyDescent="0.25">
      <c r="A228" s="3"/>
      <c r="B228" s="3"/>
      <c r="C228" s="3"/>
      <c r="D228" s="3"/>
      <c r="E228" s="3" t="s">
        <v>196</v>
      </c>
      <c r="F228" s="3"/>
      <c r="G228" s="5">
        <v>14612009.039999999</v>
      </c>
      <c r="H228" s="3"/>
      <c r="I228" s="62">
        <v>19469263.48</v>
      </c>
    </row>
    <row r="229" spans="1:9" x14ac:dyDescent="0.25">
      <c r="A229" s="3"/>
      <c r="B229" s="3"/>
      <c r="C229" s="3"/>
      <c r="D229" s="3"/>
      <c r="E229" s="35" t="s">
        <v>197</v>
      </c>
      <c r="F229" s="35"/>
      <c r="G229" s="5"/>
      <c r="H229" s="35"/>
      <c r="I229" s="62"/>
    </row>
    <row r="230" spans="1:9" x14ac:dyDescent="0.25">
      <c r="A230" s="3"/>
      <c r="B230" s="3"/>
      <c r="C230" s="3"/>
      <c r="D230" s="3"/>
      <c r="E230" s="3" t="s">
        <v>198</v>
      </c>
      <c r="F230" s="3"/>
      <c r="G230" s="5"/>
      <c r="H230" s="3"/>
      <c r="I230" s="62"/>
    </row>
    <row r="231" spans="1:9" s="12" customFormat="1" x14ac:dyDescent="0.25">
      <c r="A231" s="8"/>
      <c r="B231" s="8"/>
      <c r="C231" s="8" t="s">
        <v>199</v>
      </c>
      <c r="D231" s="8"/>
      <c r="E231" s="8"/>
      <c r="F231" s="49" t="s">
        <v>6</v>
      </c>
      <c r="G231" s="16">
        <f>SUM(G225:G230)</f>
        <v>14612009.039999999</v>
      </c>
      <c r="H231" s="49" t="s">
        <v>6</v>
      </c>
      <c r="I231" s="16">
        <f>SUM(I225:I230)</f>
        <v>19469263.48</v>
      </c>
    </row>
    <row r="232" spans="1:9" s="12" customFormat="1" x14ac:dyDescent="0.25">
      <c r="A232" s="8"/>
      <c r="B232" s="8"/>
      <c r="C232" s="8" t="s">
        <v>200</v>
      </c>
      <c r="D232" s="8"/>
      <c r="E232" s="8"/>
      <c r="F232" s="49" t="s">
        <v>6</v>
      </c>
      <c r="G232" s="16">
        <f>G231+G221</f>
        <v>32256462.009999998</v>
      </c>
      <c r="H232" s="49" t="s">
        <v>6</v>
      </c>
      <c r="I232" s="16">
        <f>I231+I221</f>
        <v>27188449.550000001</v>
      </c>
    </row>
    <row r="233" spans="1:9" s="12" customFormat="1" x14ac:dyDescent="0.25">
      <c r="A233" s="8"/>
      <c r="B233" s="8"/>
      <c r="C233" s="8"/>
      <c r="D233" s="8"/>
      <c r="E233" s="8"/>
      <c r="F233" s="8"/>
      <c r="G233" s="22"/>
      <c r="H233" s="8"/>
      <c r="I233" s="22"/>
    </row>
    <row r="234" spans="1:9" x14ac:dyDescent="0.25">
      <c r="A234" s="3"/>
      <c r="B234" s="8" t="s">
        <v>201</v>
      </c>
      <c r="C234" s="3"/>
      <c r="D234" s="3"/>
      <c r="E234" s="3"/>
      <c r="F234" s="3"/>
      <c r="G234" s="5"/>
      <c r="H234" s="3"/>
      <c r="I234" s="62"/>
    </row>
    <row r="235" spans="1:9" x14ac:dyDescent="0.25">
      <c r="A235" s="3"/>
      <c r="B235" s="3"/>
      <c r="C235" s="3" t="s">
        <v>202</v>
      </c>
      <c r="D235" s="3"/>
      <c r="E235" s="3"/>
      <c r="F235" s="3"/>
      <c r="G235" s="5">
        <v>600368.24</v>
      </c>
      <c r="H235" s="3"/>
      <c r="I235" s="62">
        <v>327378.03999999998</v>
      </c>
    </row>
    <row r="236" spans="1:9" x14ac:dyDescent="0.25">
      <c r="A236" s="3"/>
      <c r="B236" s="3"/>
      <c r="C236" s="3" t="s">
        <v>203</v>
      </c>
      <c r="D236" s="3"/>
      <c r="E236" s="3"/>
      <c r="F236" s="3"/>
      <c r="G236" s="5">
        <v>600368.24</v>
      </c>
      <c r="H236" s="3"/>
      <c r="I236" s="62">
        <v>327378.03999999998</v>
      </c>
    </row>
    <row r="237" spans="1:9" x14ac:dyDescent="0.25">
      <c r="A237" s="3"/>
      <c r="B237" s="3"/>
      <c r="C237" s="3" t="s">
        <v>204</v>
      </c>
      <c r="D237" s="3"/>
      <c r="E237" s="3"/>
      <c r="F237" s="3"/>
      <c r="G237" s="5"/>
      <c r="H237" s="3"/>
      <c r="I237" s="62"/>
    </row>
    <row r="238" spans="1:9" s="12" customFormat="1" x14ac:dyDescent="0.25">
      <c r="A238" s="8"/>
      <c r="B238" s="8"/>
      <c r="C238" s="8" t="s">
        <v>205</v>
      </c>
      <c r="D238" s="8"/>
      <c r="E238" s="8"/>
      <c r="F238" s="49" t="s">
        <v>6</v>
      </c>
      <c r="G238" s="16">
        <f>SUM(G235:G237)</f>
        <v>1200736.48</v>
      </c>
      <c r="H238" s="49" t="s">
        <v>6</v>
      </c>
      <c r="I238" s="16">
        <f>SUM(I235:I237)</f>
        <v>654756.07999999996</v>
      </c>
    </row>
    <row r="239" spans="1:9" x14ac:dyDescent="0.25">
      <c r="A239" s="3"/>
      <c r="B239" s="8" t="s">
        <v>206</v>
      </c>
      <c r="C239" s="3"/>
      <c r="D239" s="3"/>
      <c r="E239" s="3"/>
      <c r="F239" s="3"/>
      <c r="G239" s="5"/>
      <c r="H239" s="3"/>
      <c r="I239" s="62"/>
    </row>
    <row r="240" spans="1:9" x14ac:dyDescent="0.25">
      <c r="A240" s="3"/>
      <c r="B240" s="3"/>
      <c r="C240" s="3" t="s">
        <v>207</v>
      </c>
      <c r="D240" s="3"/>
      <c r="E240" s="3"/>
      <c r="F240" s="3"/>
      <c r="G240" s="5">
        <v>73213235.090000004</v>
      </c>
      <c r="H240" s="3"/>
      <c r="I240" s="62">
        <v>72348664.970000014</v>
      </c>
    </row>
    <row r="241" spans="1:9" x14ac:dyDescent="0.25">
      <c r="A241" s="3"/>
      <c r="B241" s="3"/>
      <c r="C241" s="3" t="s">
        <v>208</v>
      </c>
      <c r="D241" s="3"/>
      <c r="E241" s="3"/>
      <c r="F241" s="36"/>
      <c r="G241" s="20">
        <v>0</v>
      </c>
      <c r="H241" s="36"/>
      <c r="I241" s="64">
        <v>-266169.15000000002</v>
      </c>
    </row>
    <row r="242" spans="1:9" x14ac:dyDescent="0.25">
      <c r="A242" s="3"/>
      <c r="B242" s="3"/>
      <c r="C242" s="3" t="s">
        <v>209</v>
      </c>
      <c r="D242" s="3"/>
      <c r="E242" s="3"/>
      <c r="F242" s="3" t="s">
        <v>6</v>
      </c>
      <c r="G242" s="5">
        <f>SUM(G240:G241)</f>
        <v>73213235.090000004</v>
      </c>
      <c r="H242" s="3" t="s">
        <v>6</v>
      </c>
      <c r="I242" s="62">
        <f>SUM(I240:I241)</f>
        <v>72082495.820000008</v>
      </c>
    </row>
    <row r="243" spans="1:9" x14ac:dyDescent="0.25">
      <c r="A243" s="3"/>
      <c r="B243" s="3"/>
      <c r="C243" s="3" t="s">
        <v>210</v>
      </c>
      <c r="D243" s="3"/>
      <c r="E243" s="3"/>
      <c r="F243" s="3"/>
      <c r="G243" s="5"/>
      <c r="H243" s="3"/>
      <c r="I243" s="62"/>
    </row>
    <row r="244" spans="1:9" x14ac:dyDescent="0.25">
      <c r="A244" s="3"/>
      <c r="B244" s="3"/>
      <c r="C244" s="3"/>
      <c r="D244" s="3"/>
      <c r="E244" s="3" t="s">
        <v>211</v>
      </c>
      <c r="F244" s="3"/>
      <c r="G244" s="5">
        <v>9856623.0500000007</v>
      </c>
      <c r="H244" s="3"/>
      <c r="I244" s="62">
        <v>5293070.4400000004</v>
      </c>
    </row>
    <row r="245" spans="1:9" x14ac:dyDescent="0.25">
      <c r="A245" s="3"/>
      <c r="B245" s="3"/>
      <c r="C245" s="3"/>
      <c r="D245" s="3"/>
      <c r="E245" s="3" t="s">
        <v>212</v>
      </c>
      <c r="F245" s="3"/>
      <c r="G245" s="5"/>
      <c r="H245" s="3"/>
      <c r="I245" s="62"/>
    </row>
    <row r="246" spans="1:9" x14ac:dyDescent="0.25">
      <c r="A246" s="3"/>
      <c r="B246" s="3"/>
      <c r="C246" s="3" t="s">
        <v>213</v>
      </c>
      <c r="D246" s="3"/>
      <c r="E246" s="3"/>
      <c r="F246" s="3"/>
      <c r="G246" s="5"/>
      <c r="H246" s="3"/>
      <c r="I246" s="62"/>
    </row>
    <row r="247" spans="1:9" x14ac:dyDescent="0.25">
      <c r="A247" s="3"/>
      <c r="B247" s="3"/>
      <c r="C247" s="3"/>
      <c r="D247" s="3"/>
      <c r="E247" s="3" t="s">
        <v>214</v>
      </c>
      <c r="F247" s="3"/>
      <c r="G247" s="5">
        <v>1489895.49</v>
      </c>
      <c r="H247" s="3"/>
      <c r="I247" s="62">
        <v>4162331.17</v>
      </c>
    </row>
    <row r="248" spans="1:9" x14ac:dyDescent="0.25">
      <c r="A248" s="3"/>
      <c r="B248" s="3"/>
      <c r="C248" s="3"/>
      <c r="D248" s="3"/>
      <c r="E248" s="3" t="s">
        <v>215</v>
      </c>
      <c r="F248" s="3"/>
      <c r="G248" s="5"/>
      <c r="H248" s="3"/>
      <c r="I248" s="62"/>
    </row>
    <row r="249" spans="1:9" x14ac:dyDescent="0.25">
      <c r="A249" s="3"/>
      <c r="B249" s="3"/>
      <c r="C249" s="3"/>
      <c r="D249" s="3"/>
      <c r="E249" s="3" t="s">
        <v>212</v>
      </c>
      <c r="F249" s="36"/>
      <c r="G249" s="20"/>
      <c r="H249" s="36"/>
      <c r="I249" s="64"/>
    </row>
    <row r="250" spans="1:9" s="8" customFormat="1" x14ac:dyDescent="0.25">
      <c r="C250" s="98" t="s">
        <v>502</v>
      </c>
      <c r="D250" s="98"/>
      <c r="E250" s="98"/>
      <c r="F250" s="8" t="s">
        <v>6</v>
      </c>
      <c r="G250" s="76">
        <f>G242+G244+G245-G247-G248-G249</f>
        <v>81579962.650000006</v>
      </c>
      <c r="H250" s="8" t="s">
        <v>6</v>
      </c>
      <c r="I250" s="76">
        <f>I242+I244+I245-I247-I248-I249</f>
        <v>73213235.090000004</v>
      </c>
    </row>
    <row r="251" spans="1:9" s="3" customFormat="1" ht="16.5" thickBot="1" x14ac:dyDescent="0.3">
      <c r="A251" s="8"/>
      <c r="B251" s="8" t="s">
        <v>216</v>
      </c>
      <c r="C251" s="8"/>
      <c r="D251" s="8"/>
      <c r="E251" s="8"/>
      <c r="F251" s="30" t="s">
        <v>6</v>
      </c>
      <c r="G251" s="23">
        <f>G250+G238+G232</f>
        <v>115037161.14000002</v>
      </c>
      <c r="H251" s="30" t="s">
        <v>6</v>
      </c>
      <c r="I251" s="23">
        <f>I250+I238+I232</f>
        <v>101056440.72</v>
      </c>
    </row>
    <row r="252" spans="1:9" s="3" customFormat="1" ht="16.5" thickTop="1" x14ac:dyDescent="0.25">
      <c r="A252" s="8"/>
      <c r="B252" s="8"/>
      <c r="C252" s="8"/>
      <c r="D252" s="8"/>
      <c r="E252" s="8"/>
      <c r="F252" s="8"/>
      <c r="G252" s="77">
        <f>G195-G251</f>
        <v>0</v>
      </c>
      <c r="H252" s="78"/>
      <c r="I252" s="77">
        <f>I195-I251</f>
        <v>0</v>
      </c>
    </row>
    <row r="254" spans="1:9" x14ac:dyDescent="0.25">
      <c r="A254" s="95" t="s">
        <v>516</v>
      </c>
      <c r="B254" s="95"/>
      <c r="C254" s="95"/>
      <c r="D254" s="95"/>
      <c r="E254" s="95"/>
      <c r="F254" s="95"/>
      <c r="G254" s="95"/>
      <c r="H254" s="95"/>
      <c r="I254" s="95"/>
    </row>
    <row r="256" spans="1:9" x14ac:dyDescent="0.25">
      <c r="F256" s="71"/>
      <c r="H256" s="71"/>
    </row>
    <row r="257" spans="6:8" x14ac:dyDescent="0.25">
      <c r="F257" s="71"/>
      <c r="H257" s="71"/>
    </row>
  </sheetData>
  <sheetProtection algorithmName="SHA-512" hashValue="HF1dusWCDSeE3EpXEKQUIc58zEybcn6N5cKqMkT/idUeqTsY8AZblTsHB/DiZsn4kzTwosyGjvZuPGV+kLZUeA==" saltValue="G1y+a2yc4J4JKz+FgjHX9Q==" spinCount="100000" sheet="1" objects="1" scenarios="1" selectLockedCells="1" selectUnlockedCells="1"/>
  <mergeCells count="11">
    <mergeCell ref="A254:I254"/>
    <mergeCell ref="A1:I1"/>
    <mergeCell ref="L9:T9"/>
    <mergeCell ref="L10:T10"/>
    <mergeCell ref="L11:T11"/>
    <mergeCell ref="L12:T12"/>
    <mergeCell ref="A2:I2"/>
    <mergeCell ref="A3:I3"/>
    <mergeCell ref="A4:I4"/>
    <mergeCell ref="A101:E101"/>
    <mergeCell ref="C250:E250"/>
  </mergeCells>
  <printOptions horizontalCentered="1"/>
  <pageMargins left="1" right="1" top="1" bottom="1" header="0.3" footer="0.5"/>
  <pageSetup scale="70" firstPageNumber="4" orientation="portrait" useFirstPageNumber="1" horizontalDpi="4294967293" verticalDpi="4294967293" r:id="rId1"/>
  <headerFooter>
    <oddFooter>&amp;C&amp;"Times New Roman,Regular"&amp;14&amp;P</oddFooter>
  </headerFooter>
  <rowBreaks count="4" manualBreakCount="4">
    <brk id="47" max="8" man="1"/>
    <brk id="91" max="8" man="1"/>
    <brk id="141" max="8" man="1"/>
    <brk id="195" max="8" man="1"/>
  </rowBreaks>
  <colBreaks count="1" manualBreakCount="1">
    <brk id="9" max="2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6"/>
  <sheetViews>
    <sheetView zoomScaleNormal="100" zoomScaleSheetLayoutView="100" workbookViewId="0">
      <selection sqref="A1:K292"/>
    </sheetView>
  </sheetViews>
  <sheetFormatPr defaultRowHeight="15.75" x14ac:dyDescent="0.25"/>
  <cols>
    <col min="1" max="1" width="2.140625" style="2" customWidth="1"/>
    <col min="2" max="2" width="3.28515625" style="2" customWidth="1"/>
    <col min="3" max="3" width="2.140625" style="2" customWidth="1"/>
    <col min="4" max="4" width="1.28515625" style="2" customWidth="1"/>
    <col min="5" max="5" width="1.5703125" style="2" customWidth="1"/>
    <col min="6" max="6" width="2.28515625" style="2" customWidth="1"/>
    <col min="7" max="7" width="65" style="2" customWidth="1"/>
    <col min="8" max="8" width="2.28515625" style="2" customWidth="1"/>
    <col min="9" max="9" width="16.7109375" style="2" customWidth="1"/>
    <col min="10" max="10" width="2.140625" style="2" customWidth="1"/>
    <col min="11" max="11" width="16.5703125" style="2" customWidth="1"/>
    <col min="12" max="12" width="9.140625" style="2" customWidth="1"/>
    <col min="13" max="14" width="9.140625" style="2" hidden="1" customWidth="1"/>
    <col min="15" max="16384" width="9.140625" style="2"/>
  </cols>
  <sheetData>
    <row r="1" spans="1:20" x14ac:dyDescent="0.25">
      <c r="A1" s="95" t="s">
        <v>504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20" x14ac:dyDescent="0.25">
      <c r="A2" s="96" t="s">
        <v>508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20" x14ac:dyDescent="0.25">
      <c r="A3" s="95" t="s">
        <v>0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20" x14ac:dyDescent="0.25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20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20" ht="13.5" customHeight="1" x14ac:dyDescent="0.25">
      <c r="A6" s="13"/>
      <c r="B6" s="13"/>
      <c r="C6" s="13"/>
      <c r="D6" s="13"/>
      <c r="E6" s="13"/>
      <c r="F6" s="13"/>
      <c r="G6" s="13"/>
      <c r="H6" s="55"/>
      <c r="I6" s="93">
        <v>2014</v>
      </c>
      <c r="J6" s="93"/>
      <c r="K6" s="93">
        <v>2013</v>
      </c>
      <c r="M6" s="95"/>
      <c r="N6" s="95"/>
      <c r="O6" s="95"/>
      <c r="P6" s="95"/>
      <c r="Q6" s="95"/>
      <c r="R6" s="95"/>
      <c r="S6" s="95"/>
      <c r="T6" s="95"/>
    </row>
    <row r="7" spans="1:20" x14ac:dyDescent="0.25">
      <c r="A7" s="8" t="s">
        <v>217</v>
      </c>
      <c r="B7" s="3"/>
      <c r="C7" s="3"/>
      <c r="D7" s="3"/>
      <c r="E7" s="3"/>
      <c r="F7" s="3"/>
      <c r="G7" s="3"/>
      <c r="H7" s="3"/>
      <c r="I7" s="43"/>
      <c r="J7" s="38"/>
      <c r="K7" s="44"/>
      <c r="M7" s="96"/>
      <c r="N7" s="96"/>
      <c r="O7" s="96"/>
      <c r="P7" s="96"/>
      <c r="Q7" s="96"/>
      <c r="R7" s="96"/>
      <c r="S7" s="96"/>
      <c r="T7" s="96"/>
    </row>
    <row r="8" spans="1:20" x14ac:dyDescent="0.25">
      <c r="A8" s="3"/>
      <c r="B8" s="3" t="s">
        <v>218</v>
      </c>
      <c r="C8" s="3"/>
      <c r="D8" s="3"/>
      <c r="E8" s="3"/>
      <c r="F8" s="3"/>
      <c r="G8" s="3"/>
      <c r="H8" s="3"/>
      <c r="I8" s="43"/>
      <c r="J8" s="38"/>
      <c r="K8" s="44"/>
      <c r="M8" s="95"/>
      <c r="N8" s="95"/>
      <c r="O8" s="95"/>
      <c r="P8" s="95"/>
      <c r="Q8" s="95"/>
      <c r="R8" s="95"/>
      <c r="S8" s="95"/>
      <c r="T8" s="95"/>
    </row>
    <row r="9" spans="1:20" x14ac:dyDescent="0.25">
      <c r="A9" s="3"/>
      <c r="B9" s="3"/>
      <c r="C9" s="3" t="s">
        <v>219</v>
      </c>
      <c r="D9" s="3"/>
      <c r="E9" s="3"/>
      <c r="F9" s="3"/>
      <c r="G9" s="3"/>
      <c r="H9" s="3" t="s">
        <v>6</v>
      </c>
      <c r="I9" s="43">
        <v>0</v>
      </c>
      <c r="J9" s="38" t="s">
        <v>6</v>
      </c>
      <c r="K9" s="44">
        <v>0</v>
      </c>
      <c r="M9" s="97"/>
      <c r="N9" s="97"/>
      <c r="O9" s="97"/>
      <c r="P9" s="97"/>
      <c r="Q9" s="97"/>
      <c r="R9" s="97"/>
      <c r="S9" s="97"/>
      <c r="T9" s="97"/>
    </row>
    <row r="10" spans="1:20" x14ac:dyDescent="0.25">
      <c r="A10" s="3"/>
      <c r="B10" s="3"/>
      <c r="C10" s="3" t="s">
        <v>220</v>
      </c>
      <c r="D10" s="3"/>
      <c r="E10" s="3"/>
      <c r="F10" s="3"/>
      <c r="G10" s="3"/>
      <c r="H10" s="3"/>
      <c r="I10" s="43">
        <v>967429.18</v>
      </c>
      <c r="J10" s="38"/>
      <c r="K10" s="44">
        <v>1085386.6499999999</v>
      </c>
    </row>
    <row r="11" spans="1:20" x14ac:dyDescent="0.25">
      <c r="A11" s="3"/>
      <c r="B11" s="3"/>
      <c r="C11" s="3" t="s">
        <v>221</v>
      </c>
      <c r="D11" s="3"/>
      <c r="E11" s="3"/>
      <c r="F11" s="3"/>
      <c r="G11" s="3"/>
      <c r="H11" s="3"/>
      <c r="I11" s="43">
        <v>513873.74</v>
      </c>
      <c r="J11" s="38"/>
      <c r="K11" s="44">
        <v>516841.35</v>
      </c>
    </row>
    <row r="12" spans="1:20" x14ac:dyDescent="0.25">
      <c r="A12" s="3"/>
      <c r="B12" s="3"/>
      <c r="C12" s="3" t="s">
        <v>222</v>
      </c>
      <c r="D12" s="3"/>
      <c r="E12" s="3"/>
      <c r="F12" s="3"/>
      <c r="G12" s="3"/>
      <c r="H12" s="3"/>
      <c r="I12" s="43">
        <v>0</v>
      </c>
      <c r="J12" s="38"/>
      <c r="K12" s="44">
        <v>0</v>
      </c>
    </row>
    <row r="13" spans="1:20" x14ac:dyDescent="0.25">
      <c r="A13" s="3"/>
      <c r="B13" s="3"/>
      <c r="C13" s="3" t="s">
        <v>223</v>
      </c>
      <c r="D13" s="3"/>
      <c r="E13" s="3"/>
      <c r="F13" s="3"/>
      <c r="G13" s="3"/>
      <c r="H13" s="3"/>
      <c r="I13" s="43">
        <v>0</v>
      </c>
      <c r="J13" s="38"/>
      <c r="K13" s="44">
        <v>0</v>
      </c>
    </row>
    <row r="14" spans="1:20" x14ac:dyDescent="0.25">
      <c r="A14" s="3"/>
      <c r="B14" s="3"/>
      <c r="C14" s="3" t="s">
        <v>224</v>
      </c>
      <c r="D14" s="3"/>
      <c r="E14" s="3"/>
      <c r="F14" s="3"/>
      <c r="G14" s="3"/>
      <c r="H14" s="3"/>
      <c r="I14" s="43">
        <v>0</v>
      </c>
      <c r="J14" s="38"/>
      <c r="K14" s="44">
        <v>0</v>
      </c>
    </row>
    <row r="15" spans="1:20" x14ac:dyDescent="0.25">
      <c r="A15" s="3"/>
      <c r="B15" s="3"/>
      <c r="C15" s="3" t="s">
        <v>225</v>
      </c>
      <c r="D15" s="3"/>
      <c r="E15" s="3"/>
      <c r="F15" s="3"/>
      <c r="G15" s="3"/>
      <c r="H15" s="3"/>
      <c r="I15" s="43">
        <v>0</v>
      </c>
      <c r="J15" s="38"/>
      <c r="K15" s="44">
        <v>0</v>
      </c>
    </row>
    <row r="16" spans="1:20" x14ac:dyDescent="0.25">
      <c r="A16" s="3"/>
      <c r="B16" s="3"/>
      <c r="C16" s="3" t="s">
        <v>226</v>
      </c>
      <c r="D16" s="3"/>
      <c r="E16" s="3"/>
      <c r="F16" s="3"/>
      <c r="G16" s="3"/>
      <c r="H16" s="3"/>
      <c r="I16" s="43">
        <v>1534687.78</v>
      </c>
      <c r="J16" s="38"/>
      <c r="K16" s="44">
        <v>1372912.83</v>
      </c>
    </row>
    <row r="17" spans="1:11" x14ac:dyDescent="0.25">
      <c r="A17" s="3"/>
      <c r="B17" s="3"/>
      <c r="C17" s="3"/>
      <c r="D17" s="3" t="s">
        <v>227</v>
      </c>
      <c r="E17" s="3"/>
      <c r="F17" s="3"/>
      <c r="G17" s="3"/>
      <c r="H17" s="3"/>
      <c r="I17" s="43">
        <v>-169560.28</v>
      </c>
      <c r="J17" s="38"/>
      <c r="K17" s="44">
        <v>-146331.63</v>
      </c>
    </row>
    <row r="18" spans="1:11" x14ac:dyDescent="0.25">
      <c r="A18" s="3"/>
      <c r="B18" s="3"/>
      <c r="C18" s="3" t="s">
        <v>228</v>
      </c>
      <c r="D18" s="3"/>
      <c r="E18" s="3"/>
      <c r="F18" s="3"/>
      <c r="G18" s="3"/>
      <c r="H18" s="3"/>
      <c r="I18" s="43">
        <v>0</v>
      </c>
      <c r="J18" s="38"/>
      <c r="K18" s="44">
        <v>0</v>
      </c>
    </row>
    <row r="19" spans="1:11" x14ac:dyDescent="0.25">
      <c r="A19" s="3"/>
      <c r="B19" s="3"/>
      <c r="C19" s="99" t="s">
        <v>229</v>
      </c>
      <c r="D19" s="99"/>
      <c r="E19" s="99"/>
      <c r="F19" s="99"/>
      <c r="G19" s="99"/>
      <c r="H19" s="3"/>
      <c r="I19" s="43">
        <v>0</v>
      </c>
      <c r="J19" s="38"/>
      <c r="K19" s="44">
        <v>0</v>
      </c>
    </row>
    <row r="20" spans="1:11" x14ac:dyDescent="0.25">
      <c r="A20" s="3"/>
      <c r="B20" s="3"/>
      <c r="C20" s="99" t="s">
        <v>230</v>
      </c>
      <c r="D20" s="99"/>
      <c r="E20" s="99"/>
      <c r="F20" s="99"/>
      <c r="G20" s="99"/>
      <c r="H20" s="3"/>
      <c r="I20" s="43">
        <v>1916597.02</v>
      </c>
      <c r="J20" s="38"/>
      <c r="K20" s="44">
        <v>1716141.08</v>
      </c>
    </row>
    <row r="21" spans="1:11" x14ac:dyDescent="0.25">
      <c r="A21" s="3"/>
      <c r="B21" s="3"/>
      <c r="C21" s="34"/>
      <c r="D21" s="99" t="s">
        <v>231</v>
      </c>
      <c r="E21" s="99"/>
      <c r="F21" s="99"/>
      <c r="G21" s="99"/>
      <c r="H21" s="3"/>
      <c r="I21" s="43">
        <v>-210187.67</v>
      </c>
      <c r="J21" s="38"/>
      <c r="K21" s="44">
        <v>-182914.56</v>
      </c>
    </row>
    <row r="22" spans="1:11" x14ac:dyDescent="0.25">
      <c r="A22" s="3"/>
      <c r="B22" s="3"/>
      <c r="C22" s="3" t="s">
        <v>232</v>
      </c>
      <c r="D22" s="3"/>
      <c r="E22" s="3"/>
      <c r="F22" s="3"/>
      <c r="G22" s="3"/>
      <c r="H22" s="3"/>
      <c r="I22" s="43">
        <v>0</v>
      </c>
      <c r="J22" s="38"/>
      <c r="K22" s="44">
        <v>0</v>
      </c>
    </row>
    <row r="23" spans="1:11" x14ac:dyDescent="0.25">
      <c r="A23" s="3"/>
      <c r="B23" s="3"/>
      <c r="C23" s="3" t="s">
        <v>233</v>
      </c>
      <c r="D23" s="3"/>
      <c r="E23" s="3"/>
      <c r="F23" s="3"/>
      <c r="G23" s="3"/>
      <c r="H23" s="3"/>
      <c r="I23" s="43">
        <v>0</v>
      </c>
      <c r="J23" s="38"/>
      <c r="K23" s="44">
        <v>0</v>
      </c>
    </row>
    <row r="24" spans="1:11" x14ac:dyDescent="0.25">
      <c r="A24" s="3"/>
      <c r="B24" s="3"/>
      <c r="C24" s="3" t="s">
        <v>234</v>
      </c>
      <c r="D24" s="3"/>
      <c r="E24" s="3"/>
      <c r="F24" s="3"/>
      <c r="G24" s="3"/>
      <c r="H24" s="3"/>
      <c r="I24" s="43">
        <v>0</v>
      </c>
      <c r="J24" s="38"/>
      <c r="K24" s="44">
        <v>0</v>
      </c>
    </row>
    <row r="25" spans="1:11" x14ac:dyDescent="0.25">
      <c r="A25" s="3"/>
      <c r="B25" s="3"/>
      <c r="C25" s="3" t="s">
        <v>235</v>
      </c>
      <c r="D25" s="3"/>
      <c r="E25" s="3"/>
      <c r="F25" s="3"/>
      <c r="G25" s="3"/>
      <c r="H25" s="3"/>
      <c r="I25" s="43">
        <v>1531.75</v>
      </c>
      <c r="J25" s="38"/>
      <c r="K25" s="44">
        <v>10753.66</v>
      </c>
    </row>
    <row r="26" spans="1:11" s="12" customFormat="1" x14ac:dyDescent="0.25">
      <c r="A26" s="8"/>
      <c r="B26" s="8"/>
      <c r="C26" s="8" t="s">
        <v>236</v>
      </c>
      <c r="D26" s="8"/>
      <c r="E26" s="8"/>
      <c r="F26" s="8"/>
      <c r="G26" s="8"/>
      <c r="H26" s="49" t="s">
        <v>6</v>
      </c>
      <c r="I26" s="50">
        <f>SUM(I9:I25)</f>
        <v>4554371.5200000005</v>
      </c>
      <c r="J26" s="51" t="s">
        <v>6</v>
      </c>
      <c r="K26" s="52">
        <f>SUM(K9:K25)</f>
        <v>4372789.3800000008</v>
      </c>
    </row>
    <row r="27" spans="1:11" s="12" customFormat="1" x14ac:dyDescent="0.25">
      <c r="A27" s="8"/>
      <c r="B27" s="8"/>
      <c r="C27" s="8"/>
      <c r="D27" s="8"/>
      <c r="E27" s="8"/>
      <c r="F27" s="8"/>
      <c r="G27" s="8"/>
      <c r="H27" s="8"/>
      <c r="I27" s="60"/>
      <c r="J27" s="90"/>
      <c r="K27" s="91"/>
    </row>
    <row r="28" spans="1:11" x14ac:dyDescent="0.25">
      <c r="A28" s="98" t="s">
        <v>237</v>
      </c>
      <c r="B28" s="98"/>
      <c r="C28" s="98"/>
      <c r="D28" s="98"/>
      <c r="E28" s="98"/>
      <c r="F28" s="98"/>
      <c r="G28" s="98"/>
      <c r="H28" s="3"/>
      <c r="I28" s="43"/>
      <c r="J28" s="38"/>
      <c r="K28" s="44"/>
    </row>
    <row r="29" spans="1:11" s="12" customFormat="1" x14ac:dyDescent="0.25">
      <c r="A29" s="8"/>
      <c r="B29" s="8" t="s">
        <v>238</v>
      </c>
      <c r="C29" s="8"/>
      <c r="D29" s="8"/>
      <c r="E29" s="8"/>
      <c r="F29" s="8"/>
      <c r="G29" s="8"/>
      <c r="H29" s="56" t="s">
        <v>6</v>
      </c>
      <c r="I29" s="57">
        <v>59201977</v>
      </c>
      <c r="J29" s="58" t="s">
        <v>6</v>
      </c>
      <c r="K29" s="59">
        <v>52272584</v>
      </c>
    </row>
    <row r="30" spans="1:11" x14ac:dyDescent="0.25">
      <c r="A30" s="3"/>
      <c r="B30" s="3" t="s">
        <v>239</v>
      </c>
      <c r="C30" s="3"/>
      <c r="D30" s="3"/>
      <c r="E30" s="3"/>
      <c r="F30" s="3"/>
      <c r="G30" s="3"/>
      <c r="H30" s="3"/>
      <c r="I30" s="43"/>
      <c r="J30" s="38"/>
      <c r="K30" s="44"/>
    </row>
    <row r="31" spans="1:11" x14ac:dyDescent="0.25">
      <c r="A31" s="3"/>
      <c r="B31" s="3"/>
      <c r="C31" s="3" t="s">
        <v>240</v>
      </c>
      <c r="D31" s="3"/>
      <c r="E31" s="3"/>
      <c r="F31" s="3"/>
      <c r="G31" s="3"/>
      <c r="H31" s="3"/>
      <c r="I31" s="43">
        <v>6350</v>
      </c>
      <c r="J31" s="38"/>
      <c r="K31" s="44">
        <v>9250</v>
      </c>
    </row>
    <row r="32" spans="1:11" x14ac:dyDescent="0.25">
      <c r="A32" s="3"/>
      <c r="B32" s="3"/>
      <c r="C32" s="3" t="s">
        <v>241</v>
      </c>
      <c r="D32" s="3"/>
      <c r="E32" s="3"/>
      <c r="F32" s="3"/>
      <c r="G32" s="3"/>
      <c r="H32" s="3"/>
      <c r="I32" s="43">
        <v>0</v>
      </c>
      <c r="J32" s="38"/>
      <c r="K32" s="44">
        <v>0</v>
      </c>
    </row>
    <row r="33" spans="1:11" x14ac:dyDescent="0.25">
      <c r="A33" s="3"/>
      <c r="B33" s="3"/>
      <c r="C33" s="3" t="s">
        <v>242</v>
      </c>
      <c r="D33" s="3"/>
      <c r="E33" s="3"/>
      <c r="F33" s="3"/>
      <c r="G33" s="3"/>
      <c r="H33" s="3"/>
      <c r="I33" s="43">
        <v>0</v>
      </c>
      <c r="J33" s="38"/>
      <c r="K33" s="44">
        <v>0</v>
      </c>
    </row>
    <row r="34" spans="1:11" x14ac:dyDescent="0.25">
      <c r="A34" s="3"/>
      <c r="B34" s="3"/>
      <c r="C34" s="3" t="s">
        <v>243</v>
      </c>
      <c r="D34" s="3"/>
      <c r="E34" s="3"/>
      <c r="F34" s="3"/>
      <c r="G34" s="3"/>
      <c r="H34" s="3"/>
      <c r="I34" s="43">
        <v>230455</v>
      </c>
      <c r="J34" s="38"/>
      <c r="K34" s="44">
        <v>267525</v>
      </c>
    </row>
    <row r="35" spans="1:11" x14ac:dyDescent="0.25">
      <c r="A35" s="3"/>
      <c r="B35" s="3"/>
      <c r="C35" s="3" t="s">
        <v>244</v>
      </c>
      <c r="D35" s="3"/>
      <c r="E35" s="3"/>
      <c r="F35" s="3"/>
      <c r="G35" s="3"/>
      <c r="H35" s="3"/>
      <c r="I35" s="43">
        <v>1010570.33</v>
      </c>
      <c r="J35" s="38"/>
      <c r="K35" s="44">
        <v>1192600.6100000001</v>
      </c>
    </row>
    <row r="36" spans="1:11" x14ac:dyDescent="0.25">
      <c r="A36" s="3"/>
      <c r="B36" s="3"/>
      <c r="C36" s="3" t="s">
        <v>245</v>
      </c>
      <c r="D36" s="3"/>
      <c r="E36" s="3"/>
      <c r="F36" s="3"/>
      <c r="G36" s="3"/>
      <c r="H36" s="3"/>
      <c r="I36" s="43">
        <v>525840.35</v>
      </c>
      <c r="J36" s="38"/>
      <c r="K36" s="44">
        <v>495716.83</v>
      </c>
    </row>
    <row r="37" spans="1:11" x14ac:dyDescent="0.25">
      <c r="A37" s="3"/>
      <c r="B37" s="3"/>
      <c r="C37" s="3" t="s">
        <v>246</v>
      </c>
      <c r="D37" s="3"/>
      <c r="E37" s="3"/>
      <c r="F37" s="3"/>
      <c r="G37" s="3"/>
      <c r="H37" s="3"/>
      <c r="I37" s="43">
        <v>0</v>
      </c>
      <c r="J37" s="38"/>
      <c r="K37" s="44">
        <v>0</v>
      </c>
    </row>
    <row r="38" spans="1:11" x14ac:dyDescent="0.25">
      <c r="A38" s="3"/>
      <c r="B38" s="3"/>
      <c r="C38" s="3" t="s">
        <v>247</v>
      </c>
      <c r="D38" s="3"/>
      <c r="E38" s="3"/>
      <c r="F38" s="3"/>
      <c r="G38" s="3"/>
      <c r="H38" s="3"/>
      <c r="I38" s="43">
        <v>0</v>
      </c>
      <c r="J38" s="38"/>
      <c r="K38" s="44">
        <v>0</v>
      </c>
    </row>
    <row r="39" spans="1:11" s="12" customFormat="1" x14ac:dyDescent="0.25">
      <c r="A39" s="8"/>
      <c r="B39" s="8"/>
      <c r="C39" s="8" t="s">
        <v>248</v>
      </c>
      <c r="D39" s="8"/>
      <c r="E39" s="8"/>
      <c r="F39" s="8"/>
      <c r="G39" s="8"/>
      <c r="H39" s="49" t="s">
        <v>6</v>
      </c>
      <c r="I39" s="50">
        <f>SUM(I31:I38)</f>
        <v>1773215.6800000002</v>
      </c>
      <c r="J39" s="51" t="s">
        <v>6</v>
      </c>
      <c r="K39" s="52">
        <f>SUM(K31:K38)</f>
        <v>1965092.4400000002</v>
      </c>
    </row>
    <row r="40" spans="1:11" s="12" customFormat="1" x14ac:dyDescent="0.25">
      <c r="A40" s="8"/>
      <c r="B40" s="8"/>
      <c r="C40" s="8"/>
      <c r="D40" s="8"/>
      <c r="E40" s="8"/>
      <c r="F40" s="8"/>
      <c r="G40" s="8"/>
      <c r="H40" s="8"/>
      <c r="I40" s="60"/>
      <c r="J40" s="90"/>
      <c r="K40" s="91"/>
    </row>
    <row r="41" spans="1:11" x14ac:dyDescent="0.25">
      <c r="A41" s="3"/>
      <c r="B41" s="3" t="s">
        <v>249</v>
      </c>
      <c r="C41" s="3"/>
      <c r="D41" s="3"/>
      <c r="E41" s="3"/>
      <c r="F41" s="3"/>
      <c r="G41" s="3"/>
      <c r="H41" s="3"/>
      <c r="I41" s="43"/>
      <c r="J41" s="38"/>
      <c r="K41" s="44"/>
    </row>
    <row r="42" spans="1:11" x14ac:dyDescent="0.25">
      <c r="A42" s="3"/>
      <c r="B42" s="3"/>
      <c r="C42" s="35" t="s">
        <v>250</v>
      </c>
      <c r="D42" s="3"/>
      <c r="E42" s="3"/>
      <c r="F42" s="3"/>
      <c r="G42" s="3"/>
      <c r="H42" s="3"/>
      <c r="I42" s="43">
        <v>0</v>
      </c>
      <c r="J42" s="38"/>
      <c r="K42" s="44">
        <v>0</v>
      </c>
    </row>
    <row r="43" spans="1:11" x14ac:dyDescent="0.25">
      <c r="A43" s="3"/>
      <c r="B43" s="3"/>
      <c r="C43" s="35" t="s">
        <v>251</v>
      </c>
      <c r="D43" s="3"/>
      <c r="E43" s="3"/>
      <c r="F43" s="3"/>
      <c r="G43" s="3"/>
      <c r="H43" s="3"/>
      <c r="I43" s="43">
        <v>0</v>
      </c>
      <c r="J43" s="38"/>
      <c r="K43" s="44">
        <v>0</v>
      </c>
    </row>
    <row r="44" spans="1:11" x14ac:dyDescent="0.25">
      <c r="A44" s="3"/>
      <c r="B44" s="3"/>
      <c r="C44" s="3" t="s">
        <v>252</v>
      </c>
      <c r="D44" s="3"/>
      <c r="E44" s="3"/>
      <c r="F44" s="3"/>
      <c r="G44" s="3"/>
      <c r="H44" s="3"/>
      <c r="I44" s="43">
        <v>136100</v>
      </c>
      <c r="J44" s="38"/>
      <c r="K44" s="44">
        <v>121400</v>
      </c>
    </row>
    <row r="45" spans="1:11" x14ac:dyDescent="0.25">
      <c r="A45" s="3"/>
      <c r="B45" s="3"/>
      <c r="C45" s="35" t="s">
        <v>253</v>
      </c>
      <c r="D45" s="3"/>
      <c r="E45" s="3"/>
      <c r="F45" s="3"/>
      <c r="G45" s="3"/>
      <c r="H45" s="3"/>
      <c r="I45" s="43">
        <v>0</v>
      </c>
      <c r="J45" s="38"/>
      <c r="K45" s="44">
        <v>0</v>
      </c>
    </row>
    <row r="46" spans="1:11" x14ac:dyDescent="0.25">
      <c r="A46" s="3"/>
      <c r="B46" s="3"/>
      <c r="C46" s="35" t="s">
        <v>254</v>
      </c>
      <c r="D46" s="3"/>
      <c r="E46" s="3"/>
      <c r="F46" s="3"/>
      <c r="G46" s="3"/>
      <c r="H46" s="3"/>
      <c r="I46" s="43">
        <v>0</v>
      </c>
      <c r="J46" s="38"/>
      <c r="K46" s="44">
        <v>0</v>
      </c>
    </row>
    <row r="47" spans="1:11" x14ac:dyDescent="0.25">
      <c r="A47" s="3"/>
      <c r="B47" s="3"/>
      <c r="C47" s="3" t="s">
        <v>255</v>
      </c>
      <c r="D47" s="3"/>
      <c r="E47" s="3"/>
      <c r="F47" s="3"/>
      <c r="G47" s="3"/>
      <c r="H47" s="3"/>
      <c r="I47" s="43">
        <v>194600</v>
      </c>
      <c r="J47" s="38"/>
      <c r="K47" s="44">
        <v>217050</v>
      </c>
    </row>
    <row r="48" spans="1:11" x14ac:dyDescent="0.25">
      <c r="A48" s="3"/>
      <c r="B48" s="3"/>
      <c r="C48" s="3" t="s">
        <v>256</v>
      </c>
      <c r="D48" s="3"/>
      <c r="E48" s="3"/>
      <c r="F48" s="3"/>
      <c r="G48" s="3"/>
      <c r="H48" s="3"/>
      <c r="I48" s="43">
        <v>0</v>
      </c>
      <c r="J48" s="38"/>
      <c r="K48" s="44">
        <v>0</v>
      </c>
    </row>
    <row r="49" spans="1:11" x14ac:dyDescent="0.25">
      <c r="A49" s="3"/>
      <c r="B49" s="3"/>
      <c r="C49" s="35" t="s">
        <v>257</v>
      </c>
      <c r="D49" s="3"/>
      <c r="E49" s="3"/>
      <c r="F49" s="3"/>
      <c r="G49" s="3"/>
      <c r="H49" s="3"/>
      <c r="I49" s="43">
        <v>0</v>
      </c>
      <c r="J49" s="38"/>
      <c r="K49" s="44">
        <v>0</v>
      </c>
    </row>
    <row r="50" spans="1:11" x14ac:dyDescent="0.25">
      <c r="A50" s="3"/>
      <c r="B50" s="3"/>
      <c r="C50" s="3" t="s">
        <v>258</v>
      </c>
      <c r="D50" s="3"/>
      <c r="E50" s="3"/>
      <c r="F50" s="3"/>
      <c r="G50" s="3"/>
      <c r="H50" s="3"/>
      <c r="I50" s="43">
        <v>0</v>
      </c>
      <c r="J50" s="38"/>
      <c r="K50" s="44">
        <v>0</v>
      </c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43"/>
      <c r="J51" s="38"/>
      <c r="K51" s="44"/>
    </row>
    <row r="52" spans="1:11" x14ac:dyDescent="0.25">
      <c r="A52" s="3"/>
      <c r="B52" s="3"/>
      <c r="C52" s="35" t="s">
        <v>259</v>
      </c>
      <c r="D52" s="3"/>
      <c r="E52" s="3"/>
      <c r="F52" s="3"/>
      <c r="G52" s="3"/>
      <c r="H52" s="3"/>
      <c r="I52" s="43">
        <v>0</v>
      </c>
      <c r="J52" s="38"/>
      <c r="K52" s="44">
        <v>0</v>
      </c>
    </row>
    <row r="53" spans="1:11" x14ac:dyDescent="0.25">
      <c r="A53" s="3"/>
      <c r="B53" s="3"/>
      <c r="C53" s="35" t="s">
        <v>260</v>
      </c>
      <c r="D53" s="3"/>
      <c r="E53" s="3"/>
      <c r="F53" s="3"/>
      <c r="G53" s="3"/>
      <c r="H53" s="3"/>
      <c r="I53" s="43">
        <v>0</v>
      </c>
      <c r="J53" s="38"/>
      <c r="K53" s="44">
        <v>0</v>
      </c>
    </row>
    <row r="54" spans="1:11" x14ac:dyDescent="0.25">
      <c r="A54" s="3"/>
      <c r="B54" s="3"/>
      <c r="C54" s="3" t="s">
        <v>261</v>
      </c>
      <c r="D54" s="3"/>
      <c r="E54" s="3"/>
      <c r="F54" s="3"/>
      <c r="G54" s="3"/>
      <c r="H54" s="3"/>
      <c r="I54" s="43">
        <v>0</v>
      </c>
      <c r="J54" s="38"/>
      <c r="K54" s="44">
        <v>0</v>
      </c>
    </row>
    <row r="55" spans="1:11" x14ac:dyDescent="0.25">
      <c r="A55" s="3"/>
      <c r="B55" s="3"/>
      <c r="C55" s="35" t="s">
        <v>262</v>
      </c>
      <c r="D55" s="3"/>
      <c r="E55" s="3"/>
      <c r="F55" s="3"/>
      <c r="G55" s="3"/>
      <c r="H55" s="3"/>
      <c r="I55" s="43">
        <v>0</v>
      </c>
      <c r="J55" s="38"/>
      <c r="K55" s="44">
        <v>0</v>
      </c>
    </row>
    <row r="56" spans="1:11" x14ac:dyDescent="0.25">
      <c r="A56" s="3"/>
      <c r="B56" s="3"/>
      <c r="C56" s="3" t="s">
        <v>263</v>
      </c>
      <c r="D56" s="3"/>
      <c r="E56" s="3"/>
      <c r="F56" s="3"/>
      <c r="G56" s="3"/>
      <c r="H56" s="3"/>
      <c r="I56" s="43">
        <v>22318.06</v>
      </c>
      <c r="J56" s="38"/>
      <c r="K56" s="44">
        <v>16154.2</v>
      </c>
    </row>
    <row r="57" spans="1:11" x14ac:dyDescent="0.25">
      <c r="A57" s="3"/>
      <c r="B57" s="3"/>
      <c r="C57" s="3" t="s">
        <v>264</v>
      </c>
      <c r="D57" s="3"/>
      <c r="E57" s="3"/>
      <c r="F57" s="3"/>
      <c r="G57" s="3"/>
      <c r="H57" s="3"/>
      <c r="I57" s="43">
        <v>0</v>
      </c>
      <c r="J57" s="38"/>
      <c r="K57" s="44">
        <v>0</v>
      </c>
    </row>
    <row r="58" spans="1:11" s="12" customFormat="1" x14ac:dyDescent="0.25">
      <c r="A58" s="8"/>
      <c r="B58" s="8"/>
      <c r="C58" s="8" t="s">
        <v>265</v>
      </c>
      <c r="D58" s="8"/>
      <c r="E58" s="8"/>
      <c r="F58" s="8"/>
      <c r="G58" s="8"/>
      <c r="H58" s="49" t="s">
        <v>6</v>
      </c>
      <c r="I58" s="50">
        <f>SUM(I42:I57)</f>
        <v>353018.06</v>
      </c>
      <c r="J58" s="51" t="s">
        <v>6</v>
      </c>
      <c r="K58" s="52">
        <f>SUM(K42:K57)</f>
        <v>354604.2</v>
      </c>
    </row>
    <row r="59" spans="1:11" s="12" customFormat="1" x14ac:dyDescent="0.25">
      <c r="A59" s="8"/>
      <c r="B59" s="8"/>
      <c r="C59" s="8"/>
      <c r="D59" s="8"/>
      <c r="E59" s="8"/>
      <c r="F59" s="8"/>
      <c r="G59" s="8"/>
      <c r="H59" s="8"/>
      <c r="I59" s="60"/>
      <c r="J59" s="90"/>
      <c r="K59" s="91"/>
    </row>
    <row r="60" spans="1:11" x14ac:dyDescent="0.25">
      <c r="A60" s="3"/>
      <c r="B60" s="3" t="s">
        <v>266</v>
      </c>
      <c r="C60" s="3"/>
      <c r="D60" s="3"/>
      <c r="E60" s="3"/>
      <c r="F60" s="3"/>
      <c r="G60" s="3"/>
      <c r="H60" s="3"/>
      <c r="I60" s="43"/>
      <c r="J60" s="38"/>
      <c r="K60" s="44"/>
    </row>
    <row r="61" spans="1:11" x14ac:dyDescent="0.25">
      <c r="A61" s="3"/>
      <c r="B61" s="3"/>
      <c r="C61" s="35" t="s">
        <v>267</v>
      </c>
      <c r="D61" s="3"/>
      <c r="E61" s="3"/>
      <c r="F61" s="3"/>
      <c r="G61" s="3"/>
      <c r="H61" s="3"/>
      <c r="I61" s="43">
        <v>0</v>
      </c>
      <c r="J61" s="38"/>
      <c r="K61" s="44">
        <v>0</v>
      </c>
    </row>
    <row r="62" spans="1:11" x14ac:dyDescent="0.25">
      <c r="A62" s="3"/>
      <c r="B62" s="3"/>
      <c r="C62" s="35" t="s">
        <v>268</v>
      </c>
      <c r="D62" s="3"/>
      <c r="E62" s="3"/>
      <c r="F62" s="3"/>
      <c r="G62" s="3"/>
      <c r="H62" s="3"/>
      <c r="I62" s="43">
        <v>0</v>
      </c>
      <c r="J62" s="38"/>
      <c r="K62" s="44">
        <v>0</v>
      </c>
    </row>
    <row r="63" spans="1:11" x14ac:dyDescent="0.25">
      <c r="A63" s="3"/>
      <c r="B63" s="3"/>
      <c r="C63" s="3" t="s">
        <v>269</v>
      </c>
      <c r="D63" s="3"/>
      <c r="E63" s="3"/>
      <c r="F63" s="3"/>
      <c r="G63" s="3"/>
      <c r="H63" s="3"/>
      <c r="I63" s="43">
        <v>1255100</v>
      </c>
      <c r="J63" s="38"/>
      <c r="K63" s="44">
        <v>1201400</v>
      </c>
    </row>
    <row r="64" spans="1:11" x14ac:dyDescent="0.25">
      <c r="A64" s="3"/>
      <c r="B64" s="3"/>
      <c r="C64" s="3" t="s">
        <v>270</v>
      </c>
      <c r="D64" s="3"/>
      <c r="E64" s="3"/>
      <c r="F64" s="3"/>
      <c r="G64" s="3"/>
      <c r="H64" s="3"/>
      <c r="I64" s="43">
        <v>0</v>
      </c>
      <c r="J64" s="38"/>
      <c r="K64" s="44">
        <v>0</v>
      </c>
    </row>
    <row r="65" spans="1:11" x14ac:dyDescent="0.25">
      <c r="A65" s="3"/>
      <c r="B65" s="3"/>
      <c r="C65" s="35" t="s">
        <v>271</v>
      </c>
      <c r="D65" s="3"/>
      <c r="E65" s="3"/>
      <c r="F65" s="3"/>
      <c r="G65" s="3"/>
      <c r="H65" s="3"/>
      <c r="I65" s="43">
        <v>0</v>
      </c>
      <c r="J65" s="38"/>
      <c r="K65" s="44">
        <v>0</v>
      </c>
    </row>
    <row r="66" spans="1:11" x14ac:dyDescent="0.25">
      <c r="A66" s="3"/>
      <c r="B66" s="3"/>
      <c r="C66" s="3" t="s">
        <v>272</v>
      </c>
      <c r="D66" s="3"/>
      <c r="E66" s="3"/>
      <c r="F66" s="3"/>
      <c r="G66" s="3"/>
      <c r="H66" s="3"/>
      <c r="I66" s="43">
        <v>0</v>
      </c>
      <c r="J66" s="38"/>
      <c r="K66" s="44">
        <v>0</v>
      </c>
    </row>
    <row r="67" spans="1:11" x14ac:dyDescent="0.25">
      <c r="A67" s="3"/>
      <c r="B67" s="3"/>
      <c r="C67" s="3" t="s">
        <v>273</v>
      </c>
      <c r="D67" s="3"/>
      <c r="E67" s="3"/>
      <c r="F67" s="3"/>
      <c r="G67" s="3"/>
      <c r="H67" s="3"/>
      <c r="I67" s="43">
        <v>3050414.37</v>
      </c>
      <c r="J67" s="38"/>
      <c r="K67" s="44">
        <v>3264428.1</v>
      </c>
    </row>
    <row r="68" spans="1:11" x14ac:dyDescent="0.25">
      <c r="A68" s="3"/>
      <c r="B68" s="3"/>
      <c r="C68" s="3" t="s">
        <v>274</v>
      </c>
      <c r="D68" s="3"/>
      <c r="E68" s="3"/>
      <c r="F68" s="3"/>
      <c r="G68" s="3"/>
      <c r="H68" s="3"/>
      <c r="I68" s="43">
        <v>682392.25</v>
      </c>
      <c r="J68" s="38"/>
      <c r="K68" s="44">
        <v>573311</v>
      </c>
    </row>
    <row r="69" spans="1:11" ht="12" customHeight="1" x14ac:dyDescent="0.25">
      <c r="A69" s="13"/>
      <c r="B69" s="13"/>
      <c r="C69" s="35" t="s">
        <v>275</v>
      </c>
      <c r="D69" s="3"/>
      <c r="E69" s="3"/>
      <c r="F69" s="3"/>
      <c r="G69" s="3"/>
      <c r="H69" s="47"/>
      <c r="I69" s="43">
        <v>0</v>
      </c>
      <c r="J69" s="48"/>
      <c r="K69" s="44">
        <v>0</v>
      </c>
    </row>
    <row r="70" spans="1:11" ht="12" customHeight="1" x14ac:dyDescent="0.25">
      <c r="A70" s="13"/>
      <c r="B70" s="13"/>
      <c r="C70" s="35" t="s">
        <v>276</v>
      </c>
      <c r="D70" s="3"/>
      <c r="E70" s="3"/>
      <c r="F70" s="3"/>
      <c r="G70" s="3"/>
      <c r="H70" s="47"/>
      <c r="I70" s="43">
        <v>0</v>
      </c>
      <c r="J70" s="48"/>
      <c r="K70" s="44">
        <v>0</v>
      </c>
    </row>
    <row r="71" spans="1:11" ht="12" customHeight="1" x14ac:dyDescent="0.25">
      <c r="A71" s="13"/>
      <c r="B71" s="13"/>
      <c r="C71" s="35" t="s">
        <v>277</v>
      </c>
      <c r="D71" s="3"/>
      <c r="E71" s="3"/>
      <c r="F71" s="3"/>
      <c r="G71" s="3"/>
      <c r="H71" s="47"/>
      <c r="I71" s="43">
        <v>0</v>
      </c>
      <c r="J71" s="48"/>
      <c r="K71" s="44">
        <v>0</v>
      </c>
    </row>
    <row r="72" spans="1:11" x14ac:dyDescent="0.25">
      <c r="A72" s="3"/>
      <c r="B72" s="3"/>
      <c r="C72" s="3" t="s">
        <v>278</v>
      </c>
      <c r="D72" s="3"/>
      <c r="E72" s="3"/>
      <c r="F72" s="3"/>
      <c r="G72" s="3"/>
      <c r="H72" s="3"/>
      <c r="I72" s="43">
        <v>0</v>
      </c>
      <c r="J72" s="38"/>
      <c r="K72" s="44">
        <v>0</v>
      </c>
    </row>
    <row r="73" spans="1:11" x14ac:dyDescent="0.25">
      <c r="A73" s="3"/>
      <c r="B73" s="3"/>
      <c r="C73" s="35" t="s">
        <v>279</v>
      </c>
      <c r="D73" s="3"/>
      <c r="E73" s="3"/>
      <c r="F73" s="3"/>
      <c r="G73" s="3"/>
      <c r="H73" s="3"/>
      <c r="I73" s="43">
        <v>0</v>
      </c>
      <c r="J73" s="38"/>
      <c r="K73" s="44">
        <v>0</v>
      </c>
    </row>
    <row r="74" spans="1:11" x14ac:dyDescent="0.25">
      <c r="A74" s="3"/>
      <c r="B74" s="3"/>
      <c r="C74" s="35"/>
      <c r="D74" s="3"/>
      <c r="E74" s="3" t="s">
        <v>280</v>
      </c>
      <c r="F74" s="3"/>
      <c r="G74" s="3"/>
      <c r="H74" s="3"/>
      <c r="I74" s="43">
        <v>0</v>
      </c>
      <c r="J74" s="38"/>
      <c r="K74" s="44">
        <v>0</v>
      </c>
    </row>
    <row r="75" spans="1:11" x14ac:dyDescent="0.25">
      <c r="A75" s="3"/>
      <c r="B75" s="3"/>
      <c r="C75" s="35" t="s">
        <v>281</v>
      </c>
      <c r="D75" s="3"/>
      <c r="E75" s="3"/>
      <c r="F75" s="3"/>
      <c r="G75" s="3"/>
      <c r="H75" s="3"/>
      <c r="I75" s="43">
        <v>0</v>
      </c>
      <c r="J75" s="38"/>
      <c r="K75" s="44">
        <v>0</v>
      </c>
    </row>
    <row r="76" spans="1:11" x14ac:dyDescent="0.25">
      <c r="A76" s="3"/>
      <c r="B76" s="3"/>
      <c r="C76" s="35" t="s">
        <v>282</v>
      </c>
      <c r="D76" s="3"/>
      <c r="E76" s="3"/>
      <c r="F76" s="3"/>
      <c r="G76" s="3"/>
      <c r="H76" s="3"/>
      <c r="I76" s="43">
        <v>0</v>
      </c>
      <c r="J76" s="38"/>
      <c r="K76" s="44">
        <v>0</v>
      </c>
    </row>
    <row r="77" spans="1:11" x14ac:dyDescent="0.25">
      <c r="A77" s="3"/>
      <c r="B77" s="3"/>
      <c r="C77" s="3" t="s">
        <v>283</v>
      </c>
      <c r="D77" s="3"/>
      <c r="E77" s="3"/>
      <c r="F77" s="3"/>
      <c r="G77" s="3"/>
      <c r="H77" s="3"/>
      <c r="I77" s="43">
        <v>0</v>
      </c>
      <c r="J77" s="38"/>
      <c r="K77" s="44">
        <v>0</v>
      </c>
    </row>
    <row r="78" spans="1:11" x14ac:dyDescent="0.25">
      <c r="A78" s="3"/>
      <c r="B78" s="3"/>
      <c r="C78" s="3" t="s">
        <v>284</v>
      </c>
      <c r="D78" s="3"/>
      <c r="E78" s="3"/>
      <c r="F78" s="3"/>
      <c r="G78" s="3"/>
      <c r="H78" s="3"/>
      <c r="I78" s="43">
        <v>0</v>
      </c>
      <c r="J78" s="38"/>
      <c r="K78" s="44">
        <v>6343.88</v>
      </c>
    </row>
    <row r="79" spans="1:11" s="12" customFormat="1" x14ac:dyDescent="0.25">
      <c r="A79" s="8"/>
      <c r="B79" s="8"/>
      <c r="C79" s="8" t="s">
        <v>285</v>
      </c>
      <c r="D79" s="8"/>
      <c r="E79" s="8"/>
      <c r="F79" s="8"/>
      <c r="G79" s="8"/>
      <c r="H79" s="49" t="s">
        <v>6</v>
      </c>
      <c r="I79" s="50">
        <f>SUM(I61:I78)</f>
        <v>4987906.62</v>
      </c>
      <c r="J79" s="51" t="s">
        <v>6</v>
      </c>
      <c r="K79" s="52">
        <f>SUM(K61:K78)</f>
        <v>5045482.9799999995</v>
      </c>
    </row>
    <row r="80" spans="1:11" s="12" customFormat="1" x14ac:dyDescent="0.25">
      <c r="A80" s="8"/>
      <c r="B80" s="8"/>
      <c r="C80" s="8"/>
      <c r="D80" s="8"/>
      <c r="E80" s="8"/>
      <c r="F80" s="8"/>
      <c r="G80" s="8"/>
      <c r="H80" s="8"/>
      <c r="I80" s="60"/>
      <c r="J80" s="90"/>
      <c r="K80" s="91"/>
    </row>
    <row r="81" spans="1:11" x14ac:dyDescent="0.25">
      <c r="A81" s="3"/>
      <c r="B81" s="3" t="s">
        <v>286</v>
      </c>
      <c r="C81" s="3"/>
      <c r="D81" s="3"/>
      <c r="E81" s="3"/>
      <c r="F81" s="3"/>
      <c r="G81" s="3"/>
      <c r="H81" s="3"/>
      <c r="I81" s="43"/>
      <c r="J81" s="38"/>
      <c r="K81" s="44"/>
    </row>
    <row r="82" spans="1:11" x14ac:dyDescent="0.25">
      <c r="A82" s="3"/>
      <c r="B82" s="3"/>
      <c r="C82" s="35" t="s">
        <v>287</v>
      </c>
      <c r="D82" s="3"/>
      <c r="E82" s="3"/>
      <c r="F82" s="3"/>
      <c r="G82" s="3"/>
      <c r="H82" s="3"/>
      <c r="I82" s="43">
        <v>0</v>
      </c>
      <c r="J82" s="38"/>
      <c r="K82" s="44">
        <v>0</v>
      </c>
    </row>
    <row r="83" spans="1:11" x14ac:dyDescent="0.25">
      <c r="A83" s="3"/>
      <c r="B83" s="3"/>
      <c r="C83" s="3" t="s">
        <v>288</v>
      </c>
      <c r="D83" s="3"/>
      <c r="E83" s="3"/>
      <c r="F83" s="3"/>
      <c r="G83" s="3"/>
      <c r="H83" s="3"/>
      <c r="I83" s="43">
        <v>0</v>
      </c>
      <c r="J83" s="38"/>
      <c r="K83" s="44">
        <v>0</v>
      </c>
    </row>
    <row r="84" spans="1:11" x14ac:dyDescent="0.25">
      <c r="A84" s="3"/>
      <c r="B84" s="3"/>
      <c r="C84" s="35" t="s">
        <v>289</v>
      </c>
      <c r="D84" s="3"/>
      <c r="E84" s="3"/>
      <c r="F84" s="3"/>
      <c r="G84" s="3"/>
      <c r="H84" s="3"/>
      <c r="I84" s="43">
        <v>0</v>
      </c>
      <c r="J84" s="38"/>
      <c r="K84" s="44">
        <v>0</v>
      </c>
    </row>
    <row r="85" spans="1:11" x14ac:dyDescent="0.25">
      <c r="A85" s="3"/>
      <c r="B85" s="3"/>
      <c r="C85" s="3" t="s">
        <v>290</v>
      </c>
      <c r="D85" s="3"/>
      <c r="E85" s="3"/>
      <c r="F85" s="3"/>
      <c r="G85" s="3"/>
      <c r="H85" s="3"/>
      <c r="I85" s="43">
        <v>39295.39</v>
      </c>
      <c r="J85" s="38"/>
      <c r="K85" s="44">
        <v>37043.379999999997</v>
      </c>
    </row>
    <row r="86" spans="1:11" x14ac:dyDescent="0.25">
      <c r="A86" s="3"/>
      <c r="B86" s="3"/>
      <c r="C86" s="35" t="s">
        <v>291</v>
      </c>
      <c r="D86" s="3"/>
      <c r="E86" s="3"/>
      <c r="F86" s="3"/>
      <c r="G86" s="3"/>
      <c r="H86" s="3"/>
      <c r="I86" s="43">
        <v>0</v>
      </c>
      <c r="J86" s="38"/>
      <c r="K86" s="44">
        <v>0</v>
      </c>
    </row>
    <row r="87" spans="1:11" x14ac:dyDescent="0.25">
      <c r="A87" s="3"/>
      <c r="B87" s="3"/>
      <c r="C87" s="35" t="s">
        <v>292</v>
      </c>
      <c r="D87" s="3"/>
      <c r="E87" s="3"/>
      <c r="F87" s="3"/>
      <c r="G87" s="3"/>
      <c r="H87" s="3"/>
      <c r="I87" s="43">
        <v>0</v>
      </c>
      <c r="J87" s="38"/>
      <c r="K87" s="44">
        <v>0</v>
      </c>
    </row>
    <row r="88" spans="1:11" x14ac:dyDescent="0.25">
      <c r="A88" s="3"/>
      <c r="B88" s="3"/>
      <c r="C88" s="3" t="s">
        <v>293</v>
      </c>
      <c r="D88" s="3"/>
      <c r="E88" s="3"/>
      <c r="F88" s="3"/>
      <c r="G88" s="3"/>
      <c r="H88" s="3"/>
      <c r="I88" s="43">
        <v>0</v>
      </c>
      <c r="J88" s="38"/>
      <c r="K88" s="44">
        <v>0</v>
      </c>
    </row>
    <row r="89" spans="1:11" x14ac:dyDescent="0.25">
      <c r="A89" s="3"/>
      <c r="B89" s="3"/>
      <c r="C89" s="3" t="s">
        <v>294</v>
      </c>
      <c r="D89" s="3"/>
      <c r="E89" s="3"/>
      <c r="F89" s="3"/>
      <c r="G89" s="3"/>
      <c r="H89" s="3"/>
      <c r="I89" s="43">
        <v>0</v>
      </c>
      <c r="J89" s="38"/>
      <c r="K89" s="44">
        <v>0</v>
      </c>
    </row>
    <row r="90" spans="1:11" x14ac:dyDescent="0.25">
      <c r="A90" s="3"/>
      <c r="B90" s="3"/>
      <c r="C90" s="3" t="s">
        <v>295</v>
      </c>
      <c r="D90" s="3"/>
      <c r="E90" s="3"/>
      <c r="F90" s="3"/>
      <c r="G90" s="3"/>
      <c r="H90" s="3"/>
      <c r="I90" s="43">
        <v>53968.52</v>
      </c>
      <c r="J90" s="38"/>
      <c r="K90" s="44">
        <v>44723.33</v>
      </c>
    </row>
    <row r="91" spans="1:11" x14ac:dyDescent="0.25">
      <c r="A91" s="3"/>
      <c r="B91" s="3"/>
      <c r="C91" s="3" t="s">
        <v>296</v>
      </c>
      <c r="D91" s="3"/>
      <c r="E91" s="3"/>
      <c r="F91" s="3"/>
      <c r="G91" s="3"/>
      <c r="H91" s="3"/>
      <c r="I91" s="43">
        <v>0</v>
      </c>
      <c r="J91" s="38"/>
      <c r="K91" s="44">
        <v>0</v>
      </c>
    </row>
    <row r="92" spans="1:11" x14ac:dyDescent="0.25">
      <c r="A92" s="3"/>
      <c r="B92" s="3"/>
      <c r="C92" s="3" t="s">
        <v>297</v>
      </c>
      <c r="D92" s="3"/>
      <c r="E92" s="3"/>
      <c r="F92" s="3"/>
      <c r="G92" s="3"/>
      <c r="H92" s="3"/>
      <c r="I92" s="43">
        <v>458762.87</v>
      </c>
      <c r="J92" s="38"/>
      <c r="K92" s="44">
        <v>724648.18</v>
      </c>
    </row>
    <row r="93" spans="1:11" x14ac:dyDescent="0.25">
      <c r="A93" s="3"/>
      <c r="B93" s="3"/>
      <c r="C93" s="3" t="s">
        <v>298</v>
      </c>
      <c r="D93" s="3"/>
      <c r="E93" s="3"/>
      <c r="F93" s="3"/>
      <c r="G93" s="3"/>
      <c r="H93" s="36"/>
      <c r="I93" s="43">
        <v>9500</v>
      </c>
      <c r="J93" s="37"/>
      <c r="K93" s="44">
        <v>32700</v>
      </c>
    </row>
    <row r="94" spans="1:11" s="12" customFormat="1" x14ac:dyDescent="0.25">
      <c r="A94" s="8"/>
      <c r="B94" s="8"/>
      <c r="C94" s="8" t="s">
        <v>299</v>
      </c>
      <c r="D94" s="8"/>
      <c r="E94" s="8"/>
      <c r="F94" s="8"/>
      <c r="G94" s="8"/>
      <c r="H94" s="56" t="s">
        <v>6</v>
      </c>
      <c r="I94" s="50">
        <f>SUM(I82:I93)</f>
        <v>561526.78</v>
      </c>
      <c r="J94" s="58" t="s">
        <v>6</v>
      </c>
      <c r="K94" s="52">
        <f>SUM(K82:K93)</f>
        <v>839114.89</v>
      </c>
    </row>
    <row r="95" spans="1:11" s="12" customFormat="1" x14ac:dyDescent="0.25">
      <c r="A95" s="8"/>
      <c r="B95" s="8" t="s">
        <v>300</v>
      </c>
      <c r="C95" s="8"/>
      <c r="D95" s="8"/>
      <c r="E95" s="8"/>
      <c r="F95" s="8"/>
      <c r="G95" s="8"/>
      <c r="H95" s="49" t="s">
        <v>6</v>
      </c>
      <c r="I95" s="50">
        <f>I94+I79+I58+I39+I29+I26</f>
        <v>71432015.659999996</v>
      </c>
      <c r="J95" s="51" t="s">
        <v>6</v>
      </c>
      <c r="K95" s="50">
        <f>K94+K79+K58+K39+K29+K26</f>
        <v>64849667.890000001</v>
      </c>
    </row>
    <row r="96" spans="1:11" s="12" customFormat="1" x14ac:dyDescent="0.25">
      <c r="A96" s="8"/>
      <c r="B96" s="8"/>
      <c r="C96" s="8"/>
      <c r="D96" s="8"/>
      <c r="E96" s="8"/>
      <c r="F96" s="8"/>
      <c r="G96" s="8"/>
      <c r="H96" s="8"/>
      <c r="I96" s="60"/>
      <c r="J96" s="90"/>
      <c r="K96" s="60"/>
    </row>
    <row r="97" spans="1:11" x14ac:dyDescent="0.25">
      <c r="A97" s="98" t="s">
        <v>301</v>
      </c>
      <c r="B97" s="98"/>
      <c r="C97" s="98"/>
      <c r="D97" s="98"/>
      <c r="E97" s="98"/>
      <c r="F97" s="98"/>
      <c r="G97" s="98"/>
      <c r="H97" s="3"/>
      <c r="I97" s="43"/>
      <c r="J97" s="38"/>
      <c r="K97" s="44"/>
    </row>
    <row r="98" spans="1:11" x14ac:dyDescent="0.25">
      <c r="A98" s="3"/>
      <c r="B98" s="8" t="s">
        <v>302</v>
      </c>
      <c r="C98" s="3"/>
      <c r="D98" s="3"/>
      <c r="E98" s="3"/>
      <c r="F98" s="3"/>
      <c r="G98" s="3"/>
      <c r="H98" s="3"/>
      <c r="I98" s="43"/>
      <c r="J98" s="38"/>
      <c r="K98" s="44"/>
    </row>
    <row r="99" spans="1:11" x14ac:dyDescent="0.25">
      <c r="A99" s="3"/>
      <c r="B99" s="3"/>
      <c r="C99" s="3" t="s">
        <v>303</v>
      </c>
      <c r="D99" s="3"/>
      <c r="E99" s="3"/>
      <c r="F99" s="3"/>
      <c r="G99" s="3"/>
      <c r="H99" s="3"/>
      <c r="I99" s="43">
        <v>0</v>
      </c>
      <c r="J99" s="38"/>
      <c r="K99" s="44">
        <v>0</v>
      </c>
    </row>
    <row r="100" spans="1:11" x14ac:dyDescent="0.25">
      <c r="A100" s="3"/>
      <c r="B100" s="3"/>
      <c r="C100" s="3"/>
      <c r="D100" s="3" t="s">
        <v>304</v>
      </c>
      <c r="E100" s="3"/>
      <c r="F100" s="3"/>
      <c r="G100" s="3"/>
      <c r="H100" s="3"/>
      <c r="I100" s="43">
        <v>18195056.780000001</v>
      </c>
      <c r="J100" s="38"/>
      <c r="K100" s="44">
        <v>18796836.25</v>
      </c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43"/>
      <c r="J101" s="38"/>
      <c r="K101" s="44"/>
    </row>
    <row r="102" spans="1:11" x14ac:dyDescent="0.25">
      <c r="A102" s="3"/>
      <c r="B102" s="3"/>
      <c r="C102" s="3"/>
      <c r="D102" s="3" t="s">
        <v>305</v>
      </c>
      <c r="E102" s="3"/>
      <c r="F102" s="3"/>
      <c r="G102" s="3"/>
      <c r="H102" s="3"/>
      <c r="I102" s="43">
        <v>0</v>
      </c>
      <c r="J102" s="38"/>
      <c r="K102" s="44">
        <v>0</v>
      </c>
    </row>
    <row r="103" spans="1:11" x14ac:dyDescent="0.25">
      <c r="A103" s="3"/>
      <c r="B103" s="3"/>
      <c r="C103" s="3"/>
      <c r="D103" s="3" t="s">
        <v>306</v>
      </c>
      <c r="E103" s="3"/>
      <c r="F103" s="3"/>
      <c r="G103" s="3"/>
      <c r="H103" s="3"/>
      <c r="I103" s="43">
        <v>0</v>
      </c>
      <c r="J103" s="38"/>
      <c r="K103" s="44">
        <v>0</v>
      </c>
    </row>
    <row r="104" spans="1:11" x14ac:dyDescent="0.25">
      <c r="A104" s="3"/>
      <c r="B104" s="3"/>
      <c r="C104" s="3"/>
      <c r="D104" s="35" t="s">
        <v>307</v>
      </c>
      <c r="E104" s="3"/>
      <c r="F104" s="3"/>
      <c r="G104" s="3"/>
      <c r="H104" s="3"/>
      <c r="I104" s="43">
        <v>0</v>
      </c>
      <c r="J104" s="38"/>
      <c r="K104" s="44">
        <v>0</v>
      </c>
    </row>
    <row r="105" spans="1:11" x14ac:dyDescent="0.25">
      <c r="A105" s="3"/>
      <c r="B105" s="3"/>
      <c r="C105" s="3"/>
      <c r="D105" s="3" t="s">
        <v>308</v>
      </c>
      <c r="E105" s="3"/>
      <c r="F105" s="3"/>
      <c r="G105" s="3"/>
      <c r="H105" s="3"/>
      <c r="I105" s="43">
        <v>0</v>
      </c>
      <c r="J105" s="38"/>
      <c r="K105" s="44">
        <v>0</v>
      </c>
    </row>
    <row r="106" spans="1:11" x14ac:dyDescent="0.25">
      <c r="A106" s="3"/>
      <c r="B106" s="3"/>
      <c r="C106" s="3"/>
      <c r="D106" s="3" t="s">
        <v>309</v>
      </c>
      <c r="E106" s="3"/>
      <c r="F106" s="3"/>
      <c r="G106" s="3"/>
      <c r="H106" s="3"/>
      <c r="I106" s="43">
        <v>1641072.45</v>
      </c>
      <c r="J106" s="38"/>
      <c r="K106" s="44">
        <v>1937000</v>
      </c>
    </row>
    <row r="107" spans="1:11" x14ac:dyDescent="0.25">
      <c r="A107" s="3"/>
      <c r="B107" s="3"/>
      <c r="C107" s="3"/>
      <c r="D107" s="35" t="s">
        <v>310</v>
      </c>
      <c r="E107" s="3"/>
      <c r="F107" s="3"/>
      <c r="G107" s="3"/>
      <c r="H107" s="3"/>
      <c r="I107" s="43">
        <v>0</v>
      </c>
      <c r="J107" s="38"/>
      <c r="K107" s="44">
        <v>0</v>
      </c>
    </row>
    <row r="108" spans="1:11" x14ac:dyDescent="0.25">
      <c r="A108" s="3"/>
      <c r="B108" s="3"/>
      <c r="C108" s="3" t="s">
        <v>311</v>
      </c>
      <c r="D108" s="3"/>
      <c r="E108" s="3"/>
      <c r="F108" s="3"/>
      <c r="G108" s="3"/>
      <c r="H108" s="3"/>
      <c r="I108" s="43">
        <v>0</v>
      </c>
      <c r="J108" s="38"/>
      <c r="K108" s="44">
        <v>0</v>
      </c>
    </row>
    <row r="109" spans="1:11" x14ac:dyDescent="0.25">
      <c r="A109" s="3"/>
      <c r="B109" s="3"/>
      <c r="C109" s="3"/>
      <c r="D109" s="3" t="s">
        <v>312</v>
      </c>
      <c r="E109" s="3"/>
      <c r="F109" s="3"/>
      <c r="G109" s="3"/>
      <c r="H109" s="3"/>
      <c r="I109" s="43">
        <v>1660181.81</v>
      </c>
      <c r="J109" s="38"/>
      <c r="K109" s="44">
        <v>1687000</v>
      </c>
    </row>
    <row r="110" spans="1:11" x14ac:dyDescent="0.25">
      <c r="A110" s="3"/>
      <c r="B110" s="3"/>
      <c r="C110" s="3"/>
      <c r="D110" s="3" t="s">
        <v>313</v>
      </c>
      <c r="E110" s="3"/>
      <c r="F110" s="3"/>
      <c r="G110" s="3"/>
      <c r="H110" s="3"/>
      <c r="I110" s="43">
        <v>0</v>
      </c>
      <c r="J110" s="38"/>
      <c r="K110" s="44">
        <v>0</v>
      </c>
    </row>
    <row r="111" spans="1:11" x14ac:dyDescent="0.25">
      <c r="A111" s="3"/>
      <c r="B111" s="3"/>
      <c r="C111" s="3"/>
      <c r="D111" s="3" t="s">
        <v>314</v>
      </c>
      <c r="E111" s="3"/>
      <c r="F111" s="3"/>
      <c r="G111" s="3"/>
      <c r="H111" s="3"/>
      <c r="I111" s="43">
        <v>1674000</v>
      </c>
      <c r="J111" s="38"/>
      <c r="K111" s="44">
        <v>1602000</v>
      </c>
    </row>
    <row r="112" spans="1:11" x14ac:dyDescent="0.25">
      <c r="A112" s="3"/>
      <c r="B112" s="3"/>
      <c r="C112" s="3"/>
      <c r="D112" s="3" t="s">
        <v>315</v>
      </c>
      <c r="E112" s="3"/>
      <c r="F112" s="3"/>
      <c r="G112" s="3"/>
      <c r="H112" s="3"/>
      <c r="I112" s="43">
        <v>1674000</v>
      </c>
      <c r="J112" s="38"/>
      <c r="K112" s="44">
        <v>1602000</v>
      </c>
    </row>
    <row r="113" spans="1:11" x14ac:dyDescent="0.25">
      <c r="A113" s="3"/>
      <c r="B113" s="3"/>
      <c r="C113" s="3"/>
      <c r="D113" s="3" t="s">
        <v>316</v>
      </c>
      <c r="E113" s="3"/>
      <c r="F113" s="3"/>
      <c r="G113" s="3"/>
      <c r="H113" s="3"/>
      <c r="I113" s="43">
        <v>355000</v>
      </c>
      <c r="J113" s="38"/>
      <c r="K113" s="44">
        <v>0</v>
      </c>
    </row>
    <row r="114" spans="1:11" x14ac:dyDescent="0.25">
      <c r="A114" s="3"/>
      <c r="B114" s="3"/>
      <c r="C114" s="3"/>
      <c r="D114" s="3" t="s">
        <v>317</v>
      </c>
      <c r="E114" s="3"/>
      <c r="F114" s="3"/>
      <c r="G114" s="3"/>
      <c r="H114" s="3"/>
      <c r="I114" s="43">
        <v>196850</v>
      </c>
      <c r="J114" s="38"/>
      <c r="K114" s="44">
        <v>207200</v>
      </c>
    </row>
    <row r="115" spans="1:11" x14ac:dyDescent="0.25">
      <c r="A115" s="3"/>
      <c r="B115" s="3"/>
      <c r="C115" s="3"/>
      <c r="D115" s="3" t="s">
        <v>318</v>
      </c>
      <c r="E115" s="3"/>
      <c r="F115" s="3"/>
      <c r="G115" s="3"/>
      <c r="H115" s="3"/>
      <c r="I115" s="43">
        <v>116000</v>
      </c>
      <c r="J115" s="38"/>
      <c r="K115" s="44">
        <v>0</v>
      </c>
    </row>
    <row r="116" spans="1:11" x14ac:dyDescent="0.25">
      <c r="A116" s="3"/>
      <c r="B116" s="3"/>
      <c r="C116" s="3"/>
      <c r="D116" s="3" t="s">
        <v>319</v>
      </c>
      <c r="E116" s="3"/>
      <c r="F116" s="3"/>
      <c r="G116" s="3"/>
      <c r="H116" s="3"/>
      <c r="I116" s="43">
        <v>0</v>
      </c>
      <c r="J116" s="38"/>
      <c r="K116" s="44">
        <v>0</v>
      </c>
    </row>
    <row r="117" spans="1:11" x14ac:dyDescent="0.25">
      <c r="A117" s="3"/>
      <c r="B117" s="3"/>
      <c r="C117" s="3"/>
      <c r="D117" s="3" t="s">
        <v>320</v>
      </c>
      <c r="E117" s="3"/>
      <c r="F117" s="3"/>
      <c r="G117" s="3"/>
      <c r="H117" s="3"/>
      <c r="I117" s="43">
        <v>603900</v>
      </c>
      <c r="J117" s="38"/>
      <c r="K117" s="44">
        <v>597300</v>
      </c>
    </row>
    <row r="118" spans="1:11" x14ac:dyDescent="0.25">
      <c r="A118" s="3"/>
      <c r="B118" s="3"/>
      <c r="C118" s="3"/>
      <c r="D118" s="3" t="s">
        <v>321</v>
      </c>
      <c r="E118" s="3"/>
      <c r="F118" s="3"/>
      <c r="G118" s="3"/>
      <c r="H118" s="3"/>
      <c r="I118" s="43">
        <v>157563.93</v>
      </c>
      <c r="J118" s="38"/>
      <c r="K118" s="44">
        <v>161966.04999999999</v>
      </c>
    </row>
    <row r="119" spans="1:11" x14ac:dyDescent="0.25">
      <c r="A119" s="3"/>
      <c r="B119" s="3"/>
      <c r="C119" s="3"/>
      <c r="D119" s="3" t="s">
        <v>322</v>
      </c>
      <c r="E119" s="3"/>
      <c r="F119" s="3"/>
      <c r="G119" s="3"/>
      <c r="H119" s="3"/>
      <c r="I119" s="43">
        <v>0</v>
      </c>
      <c r="J119" s="38"/>
      <c r="K119" s="44">
        <v>0</v>
      </c>
    </row>
    <row r="120" spans="1:11" x14ac:dyDescent="0.25">
      <c r="A120" s="3"/>
      <c r="B120" s="3"/>
      <c r="C120" s="3"/>
      <c r="D120" s="3" t="s">
        <v>323</v>
      </c>
      <c r="E120" s="3"/>
      <c r="F120" s="3"/>
      <c r="G120" s="3"/>
      <c r="H120" s="3"/>
      <c r="I120" s="43">
        <v>0</v>
      </c>
      <c r="J120" s="38"/>
      <c r="K120" s="44">
        <v>0</v>
      </c>
    </row>
    <row r="121" spans="1:11" x14ac:dyDescent="0.25">
      <c r="A121" s="3"/>
      <c r="B121" s="3"/>
      <c r="C121" s="3"/>
      <c r="D121" s="3" t="s">
        <v>324</v>
      </c>
      <c r="E121" s="3"/>
      <c r="F121" s="3"/>
      <c r="G121" s="3"/>
      <c r="H121" s="3"/>
      <c r="I121" s="43">
        <v>403925</v>
      </c>
      <c r="J121" s="38"/>
      <c r="K121" s="44">
        <v>45650</v>
      </c>
    </row>
    <row r="122" spans="1:11" x14ac:dyDescent="0.25">
      <c r="A122" s="3"/>
      <c r="B122" s="3"/>
      <c r="C122" s="3"/>
      <c r="D122" s="3" t="s">
        <v>325</v>
      </c>
      <c r="E122" s="3"/>
      <c r="F122" s="3"/>
      <c r="G122" s="3"/>
      <c r="H122" s="3"/>
      <c r="I122" s="43">
        <v>1525282.58</v>
      </c>
      <c r="J122" s="38"/>
      <c r="K122" s="44">
        <v>0</v>
      </c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43"/>
      <c r="J123" s="38"/>
      <c r="K123" s="44"/>
    </row>
    <row r="124" spans="1:11" x14ac:dyDescent="0.25">
      <c r="A124" s="3"/>
      <c r="B124" s="3"/>
      <c r="C124" s="3" t="s">
        <v>326</v>
      </c>
      <c r="D124" s="3"/>
      <c r="E124" s="3"/>
      <c r="F124" s="3"/>
      <c r="G124" s="3"/>
      <c r="H124" s="3"/>
      <c r="I124" s="43">
        <v>0</v>
      </c>
      <c r="J124" s="38"/>
      <c r="K124" s="44">
        <v>0</v>
      </c>
    </row>
    <row r="125" spans="1:11" x14ac:dyDescent="0.25">
      <c r="A125" s="3"/>
      <c r="B125" s="3"/>
      <c r="C125" s="3"/>
      <c r="D125" s="3" t="s">
        <v>327</v>
      </c>
      <c r="E125" s="3"/>
      <c r="F125" s="3"/>
      <c r="G125" s="3"/>
      <c r="H125" s="3"/>
      <c r="I125" s="43">
        <v>2183546.8199999998</v>
      </c>
      <c r="J125" s="38"/>
      <c r="K125" s="44">
        <v>2256091.62</v>
      </c>
    </row>
    <row r="126" spans="1:11" x14ac:dyDescent="0.25">
      <c r="A126" s="3"/>
      <c r="B126" s="3"/>
      <c r="C126" s="3"/>
      <c r="D126" s="3" t="s">
        <v>328</v>
      </c>
      <c r="E126" s="3"/>
      <c r="F126" s="3"/>
      <c r="G126" s="3"/>
      <c r="H126" s="3"/>
      <c r="I126" s="43">
        <v>83000</v>
      </c>
      <c r="J126" s="38"/>
      <c r="K126" s="44">
        <v>84400</v>
      </c>
    </row>
    <row r="127" spans="1:11" x14ac:dyDescent="0.25">
      <c r="A127" s="3"/>
      <c r="B127" s="3"/>
      <c r="C127" s="3"/>
      <c r="D127" s="3" t="s">
        <v>329</v>
      </c>
      <c r="E127" s="3"/>
      <c r="F127" s="3"/>
      <c r="G127" s="3"/>
      <c r="H127" s="3"/>
      <c r="I127" s="43">
        <v>203487.5</v>
      </c>
      <c r="J127" s="38"/>
      <c r="K127" s="44">
        <v>205562.36</v>
      </c>
    </row>
    <row r="128" spans="1:11" x14ac:dyDescent="0.25">
      <c r="A128" s="3"/>
      <c r="B128" s="3"/>
      <c r="C128" s="3"/>
      <c r="D128" s="3" t="s">
        <v>330</v>
      </c>
      <c r="E128" s="3"/>
      <c r="F128" s="3"/>
      <c r="G128" s="3"/>
      <c r="H128" s="3"/>
      <c r="I128" s="43">
        <v>77282.63</v>
      </c>
      <c r="J128" s="38"/>
      <c r="K128" s="44">
        <v>78725.820000000007</v>
      </c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43"/>
      <c r="J129" s="38"/>
      <c r="K129" s="44"/>
    </row>
    <row r="130" spans="1:11" x14ac:dyDescent="0.25">
      <c r="A130" s="3"/>
      <c r="B130" s="3"/>
      <c r="C130" s="3" t="s">
        <v>331</v>
      </c>
      <c r="D130" s="3"/>
      <c r="E130" s="3"/>
      <c r="F130" s="3"/>
      <c r="G130" s="3"/>
      <c r="H130" s="3"/>
      <c r="I130" s="43">
        <v>0</v>
      </c>
      <c r="J130" s="38"/>
      <c r="K130" s="44">
        <v>0</v>
      </c>
    </row>
    <row r="131" spans="1:11" x14ac:dyDescent="0.25">
      <c r="A131" s="3"/>
      <c r="B131" s="3"/>
      <c r="C131" s="3"/>
      <c r="D131" s="35" t="s">
        <v>332</v>
      </c>
      <c r="E131" s="3"/>
      <c r="F131" s="3"/>
      <c r="G131" s="3"/>
      <c r="H131" s="3"/>
      <c r="I131" s="43">
        <v>0</v>
      </c>
      <c r="J131" s="38"/>
      <c r="K131" s="44">
        <v>0</v>
      </c>
    </row>
    <row r="132" spans="1:11" x14ac:dyDescent="0.25">
      <c r="A132" s="3"/>
      <c r="B132" s="3"/>
      <c r="C132" s="3"/>
      <c r="D132" s="35" t="s">
        <v>333</v>
      </c>
      <c r="E132" s="3"/>
      <c r="F132" s="3"/>
      <c r="G132" s="3"/>
      <c r="H132" s="3"/>
      <c r="I132" s="43">
        <v>0</v>
      </c>
      <c r="J132" s="38"/>
      <c r="K132" s="44">
        <v>0</v>
      </c>
    </row>
    <row r="133" spans="1:11" ht="12.75" customHeight="1" x14ac:dyDescent="0.25">
      <c r="A133" s="13"/>
      <c r="B133" s="13"/>
      <c r="C133" s="79"/>
      <c r="D133" s="3" t="s">
        <v>334</v>
      </c>
      <c r="E133" s="3"/>
      <c r="F133" s="3"/>
      <c r="G133" s="3"/>
      <c r="H133" s="47"/>
      <c r="I133" s="43">
        <v>749196.9</v>
      </c>
      <c r="J133" s="48"/>
      <c r="K133" s="44">
        <v>3168077.92</v>
      </c>
    </row>
    <row r="134" spans="1:11" x14ac:dyDescent="0.25">
      <c r="A134" s="3"/>
      <c r="B134" s="3"/>
      <c r="C134" s="3"/>
      <c r="D134" s="3" t="s">
        <v>335</v>
      </c>
      <c r="E134" s="3"/>
      <c r="F134" s="3"/>
      <c r="G134" s="3"/>
      <c r="H134" s="3"/>
      <c r="I134" s="43">
        <v>0</v>
      </c>
      <c r="J134" s="38"/>
      <c r="K134" s="44">
        <v>0</v>
      </c>
    </row>
    <row r="135" spans="1:11" x14ac:dyDescent="0.25">
      <c r="A135" s="3"/>
      <c r="B135" s="3"/>
      <c r="C135" s="3"/>
      <c r="D135" s="3" t="s">
        <v>331</v>
      </c>
      <c r="E135" s="3"/>
      <c r="F135" s="3"/>
      <c r="G135" s="3"/>
      <c r="H135" s="36"/>
      <c r="I135" s="43">
        <v>1162000</v>
      </c>
      <c r="J135" s="37"/>
      <c r="K135" s="44">
        <v>690000</v>
      </c>
    </row>
    <row r="136" spans="1:11" s="12" customFormat="1" x14ac:dyDescent="0.25">
      <c r="A136" s="8"/>
      <c r="B136" s="8" t="s">
        <v>336</v>
      </c>
      <c r="C136" s="3"/>
      <c r="D136" s="8"/>
      <c r="E136" s="8"/>
      <c r="F136" s="8"/>
      <c r="G136" s="8"/>
      <c r="H136" s="49" t="s">
        <v>6</v>
      </c>
      <c r="I136" s="50">
        <f>SUM(I99:I135)</f>
        <v>32661346.399999995</v>
      </c>
      <c r="J136" s="51" t="s">
        <v>6</v>
      </c>
      <c r="K136" s="52">
        <f>SUM(K99:K135)</f>
        <v>33119810.020000003</v>
      </c>
    </row>
    <row r="137" spans="1:11" s="12" customFormat="1" x14ac:dyDescent="0.25">
      <c r="A137" s="8"/>
      <c r="B137" s="8"/>
      <c r="C137" s="3"/>
      <c r="D137" s="8"/>
      <c r="E137" s="8"/>
      <c r="F137" s="8"/>
      <c r="G137" s="8"/>
      <c r="H137" s="8"/>
      <c r="I137" s="60"/>
      <c r="J137" s="90"/>
      <c r="K137" s="91"/>
    </row>
    <row r="138" spans="1:11" x14ac:dyDescent="0.25">
      <c r="A138" s="3"/>
      <c r="B138" s="8" t="s">
        <v>337</v>
      </c>
      <c r="C138" s="3"/>
      <c r="D138" s="3"/>
      <c r="E138" s="3"/>
      <c r="F138" s="3"/>
      <c r="G138" s="3"/>
      <c r="H138" s="3"/>
      <c r="I138" s="43"/>
      <c r="J138" s="38"/>
      <c r="K138" s="44"/>
    </row>
    <row r="139" spans="1:11" x14ac:dyDescent="0.25">
      <c r="A139" s="3"/>
      <c r="B139" s="3"/>
      <c r="C139" s="3" t="s">
        <v>338</v>
      </c>
      <c r="D139" s="3"/>
      <c r="E139" s="3"/>
      <c r="F139" s="3"/>
      <c r="G139" s="3"/>
      <c r="H139" s="3"/>
      <c r="I139" s="43"/>
      <c r="J139" s="38"/>
      <c r="K139" s="44"/>
    </row>
    <row r="140" spans="1:11" x14ac:dyDescent="0.25">
      <c r="A140" s="3"/>
      <c r="B140" s="3"/>
      <c r="C140" s="3"/>
      <c r="D140" s="3" t="s">
        <v>339</v>
      </c>
      <c r="E140" s="3"/>
      <c r="F140" s="3"/>
      <c r="G140" s="3"/>
      <c r="H140" s="3"/>
      <c r="I140" s="43">
        <v>1308743.6599999999</v>
      </c>
      <c r="J140" s="38"/>
      <c r="K140" s="44">
        <v>790100.9</v>
      </c>
    </row>
    <row r="141" spans="1:11" x14ac:dyDescent="0.25">
      <c r="A141" s="3"/>
      <c r="B141" s="3"/>
      <c r="C141" s="3"/>
      <c r="D141" s="3" t="s">
        <v>339</v>
      </c>
      <c r="E141" s="3"/>
      <c r="F141" s="3"/>
      <c r="G141" s="3"/>
      <c r="H141" s="3"/>
      <c r="I141" s="43">
        <v>0</v>
      </c>
      <c r="J141" s="38"/>
      <c r="K141" s="44">
        <v>0</v>
      </c>
    </row>
    <row r="142" spans="1:11" x14ac:dyDescent="0.25">
      <c r="A142" s="3"/>
      <c r="B142" s="3"/>
      <c r="C142" s="3"/>
      <c r="D142" s="3" t="s">
        <v>340</v>
      </c>
      <c r="E142" s="3"/>
      <c r="F142" s="3"/>
      <c r="G142" s="3"/>
      <c r="H142" s="3"/>
      <c r="I142" s="43">
        <v>0</v>
      </c>
      <c r="J142" s="38"/>
      <c r="K142" s="44">
        <v>0</v>
      </c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43"/>
      <c r="J143" s="38"/>
      <c r="K143" s="44"/>
    </row>
    <row r="144" spans="1:11" x14ac:dyDescent="0.25">
      <c r="A144" s="3"/>
      <c r="B144" s="3"/>
      <c r="C144" s="3" t="s">
        <v>341</v>
      </c>
      <c r="D144" s="3"/>
      <c r="E144" s="3"/>
      <c r="F144" s="3"/>
      <c r="G144" s="3"/>
      <c r="H144" s="3"/>
      <c r="I144" s="43">
        <v>0</v>
      </c>
      <c r="J144" s="38"/>
      <c r="K144" s="44">
        <v>0</v>
      </c>
    </row>
    <row r="145" spans="1:11" x14ac:dyDescent="0.25">
      <c r="A145" s="3"/>
      <c r="B145" s="3"/>
      <c r="C145" s="3"/>
      <c r="D145" s="3" t="s">
        <v>342</v>
      </c>
      <c r="E145" s="3"/>
      <c r="F145" s="3"/>
      <c r="G145" s="3"/>
      <c r="H145" s="3"/>
      <c r="I145" s="43">
        <v>74272</v>
      </c>
      <c r="J145" s="38"/>
      <c r="K145" s="44">
        <v>136483</v>
      </c>
    </row>
    <row r="146" spans="1:11" x14ac:dyDescent="0.25">
      <c r="A146" s="3"/>
      <c r="B146" s="3"/>
      <c r="C146" s="3"/>
      <c r="D146" s="3" t="s">
        <v>343</v>
      </c>
      <c r="E146" s="3"/>
      <c r="F146" s="3"/>
      <c r="G146" s="3"/>
      <c r="H146" s="3"/>
      <c r="I146" s="43">
        <v>0</v>
      </c>
      <c r="J146" s="38"/>
      <c r="K146" s="44">
        <v>0</v>
      </c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43"/>
      <c r="J147" s="38"/>
      <c r="K147" s="44"/>
    </row>
    <row r="148" spans="1:11" x14ac:dyDescent="0.25">
      <c r="A148" s="3"/>
      <c r="B148" s="3"/>
      <c r="C148" s="3" t="s">
        <v>344</v>
      </c>
      <c r="D148" s="3"/>
      <c r="E148" s="3"/>
      <c r="F148" s="3"/>
      <c r="G148" s="3"/>
      <c r="H148" s="3"/>
      <c r="I148" s="43">
        <v>0</v>
      </c>
      <c r="J148" s="38"/>
      <c r="K148" s="44">
        <v>0</v>
      </c>
    </row>
    <row r="149" spans="1:11" x14ac:dyDescent="0.25">
      <c r="A149" s="3"/>
      <c r="B149" s="3"/>
      <c r="C149" s="3"/>
      <c r="D149" s="3" t="s">
        <v>345</v>
      </c>
      <c r="E149" s="3"/>
      <c r="F149" s="3"/>
      <c r="G149" s="3"/>
      <c r="H149" s="3"/>
      <c r="I149" s="43">
        <v>972039.03</v>
      </c>
      <c r="J149" s="38"/>
      <c r="K149" s="44">
        <v>988105.6100000001</v>
      </c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43"/>
      <c r="J150" s="38"/>
      <c r="K150" s="44"/>
    </row>
    <row r="151" spans="1:11" x14ac:dyDescent="0.25">
      <c r="A151" s="3"/>
      <c r="B151" s="3"/>
      <c r="C151" s="3"/>
      <c r="D151" s="3" t="s">
        <v>346</v>
      </c>
      <c r="E151" s="3"/>
      <c r="F151" s="3"/>
      <c r="G151" s="3"/>
      <c r="H151" s="3"/>
      <c r="I151" s="43">
        <v>79494.89</v>
      </c>
      <c r="J151" s="38"/>
      <c r="K151" s="44">
        <v>73508.02</v>
      </c>
    </row>
    <row r="152" spans="1:11" x14ac:dyDescent="0.25">
      <c r="A152" s="3"/>
      <c r="B152" s="3"/>
      <c r="C152" s="3"/>
      <c r="D152" s="35" t="s">
        <v>347</v>
      </c>
      <c r="E152" s="3"/>
      <c r="F152" s="3"/>
      <c r="G152" s="3"/>
      <c r="H152" s="3"/>
      <c r="I152" s="43">
        <v>0</v>
      </c>
      <c r="J152" s="38"/>
      <c r="K152" s="44">
        <v>0</v>
      </c>
    </row>
    <row r="153" spans="1:11" x14ac:dyDescent="0.25">
      <c r="A153" s="3"/>
      <c r="B153" s="3"/>
      <c r="C153" s="3"/>
      <c r="D153" s="3" t="s">
        <v>348</v>
      </c>
      <c r="E153" s="3"/>
      <c r="F153" s="3"/>
      <c r="G153" s="3"/>
      <c r="H153" s="3"/>
      <c r="I153" s="43">
        <v>0</v>
      </c>
      <c r="J153" s="38"/>
      <c r="K153" s="44">
        <v>0</v>
      </c>
    </row>
    <row r="154" spans="1:11" x14ac:dyDescent="0.25">
      <c r="A154" s="3"/>
      <c r="B154" s="3"/>
      <c r="C154" s="3"/>
      <c r="D154" s="3" t="s">
        <v>349</v>
      </c>
      <c r="E154" s="3"/>
      <c r="F154" s="3"/>
      <c r="G154" s="3"/>
      <c r="H154" s="3"/>
      <c r="I154" s="43">
        <v>182175.74</v>
      </c>
      <c r="J154" s="38"/>
      <c r="K154" s="44">
        <v>147889.46</v>
      </c>
    </row>
    <row r="155" spans="1:11" x14ac:dyDescent="0.25">
      <c r="A155" s="3"/>
      <c r="B155" s="3"/>
      <c r="C155" s="3"/>
      <c r="D155" s="3" t="s">
        <v>350</v>
      </c>
      <c r="E155" s="3"/>
      <c r="F155" s="3"/>
      <c r="G155" s="3"/>
      <c r="H155" s="3"/>
      <c r="I155" s="43">
        <v>0</v>
      </c>
      <c r="J155" s="38"/>
      <c r="K155" s="44">
        <v>0</v>
      </c>
    </row>
    <row r="156" spans="1:11" x14ac:dyDescent="0.25">
      <c r="A156" s="3"/>
      <c r="B156" s="3"/>
      <c r="C156" s="3"/>
      <c r="D156" s="3" t="s">
        <v>351</v>
      </c>
      <c r="E156" s="3"/>
      <c r="F156" s="3"/>
      <c r="G156" s="3"/>
      <c r="H156" s="3"/>
      <c r="I156" s="43">
        <v>1153457.1599999999</v>
      </c>
      <c r="J156" s="38"/>
      <c r="K156" s="44">
        <v>1205622.4099999999</v>
      </c>
    </row>
    <row r="157" spans="1:11" x14ac:dyDescent="0.25">
      <c r="A157" s="3"/>
      <c r="B157" s="3"/>
      <c r="C157" s="3"/>
      <c r="D157" s="3" t="s">
        <v>352</v>
      </c>
      <c r="E157" s="3"/>
      <c r="F157" s="3"/>
      <c r="G157" s="3"/>
      <c r="H157" s="3"/>
      <c r="I157" s="43">
        <v>0</v>
      </c>
      <c r="J157" s="38"/>
      <c r="K157" s="44">
        <v>0</v>
      </c>
    </row>
    <row r="158" spans="1:11" x14ac:dyDescent="0.25">
      <c r="A158" s="3"/>
      <c r="B158" s="3"/>
      <c r="C158" s="3"/>
      <c r="D158" s="35" t="s">
        <v>353</v>
      </c>
      <c r="E158" s="3"/>
      <c r="F158" s="3"/>
      <c r="G158" s="3"/>
      <c r="H158" s="3"/>
      <c r="I158" s="43">
        <v>0</v>
      </c>
      <c r="J158" s="38"/>
      <c r="K158" s="44">
        <v>0</v>
      </c>
    </row>
    <row r="159" spans="1:11" x14ac:dyDescent="0.25">
      <c r="A159" s="3"/>
      <c r="B159" s="3"/>
      <c r="C159" s="3"/>
      <c r="D159" s="35" t="s">
        <v>354</v>
      </c>
      <c r="E159" s="3"/>
      <c r="F159" s="3"/>
      <c r="G159" s="3"/>
      <c r="H159" s="3"/>
      <c r="I159" s="43">
        <v>0</v>
      </c>
      <c r="J159" s="38"/>
      <c r="K159" s="44">
        <v>0</v>
      </c>
    </row>
    <row r="160" spans="1:11" x14ac:dyDescent="0.25">
      <c r="A160" s="3"/>
      <c r="B160" s="3"/>
      <c r="C160" s="3"/>
      <c r="D160" s="3" t="s">
        <v>355</v>
      </c>
      <c r="E160" s="3"/>
      <c r="F160" s="3"/>
      <c r="G160" s="3"/>
      <c r="H160" s="3"/>
      <c r="I160" s="43">
        <v>59950</v>
      </c>
      <c r="J160" s="38"/>
      <c r="K160" s="44">
        <v>56993.25</v>
      </c>
    </row>
    <row r="161" spans="1:11" x14ac:dyDescent="0.25">
      <c r="A161" s="3"/>
      <c r="B161" s="3"/>
      <c r="C161" s="3" t="s">
        <v>356</v>
      </c>
      <c r="D161" s="8"/>
      <c r="E161" s="3"/>
      <c r="F161" s="3"/>
      <c r="G161" s="3"/>
      <c r="H161" s="3"/>
      <c r="I161" s="43">
        <v>0</v>
      </c>
      <c r="J161" s="38"/>
      <c r="K161" s="44">
        <v>0</v>
      </c>
    </row>
    <row r="162" spans="1:11" x14ac:dyDescent="0.25">
      <c r="A162" s="3"/>
      <c r="B162" s="3"/>
      <c r="C162" s="3"/>
      <c r="D162" s="3" t="s">
        <v>357</v>
      </c>
      <c r="E162" s="3"/>
      <c r="F162" s="3"/>
      <c r="G162" s="3"/>
      <c r="H162" s="3"/>
      <c r="I162" s="43">
        <v>552460.5</v>
      </c>
      <c r="J162" s="38"/>
      <c r="K162" s="44">
        <v>490347</v>
      </c>
    </row>
    <row r="163" spans="1:11" x14ac:dyDescent="0.25">
      <c r="A163" s="3"/>
      <c r="B163" s="3"/>
      <c r="C163" s="3"/>
      <c r="D163" s="3" t="s">
        <v>358</v>
      </c>
      <c r="E163" s="3"/>
      <c r="F163" s="3"/>
      <c r="G163" s="3"/>
      <c r="H163" s="3"/>
      <c r="I163" s="43">
        <v>3074326.3800000004</v>
      </c>
      <c r="J163" s="38"/>
      <c r="K163" s="44">
        <v>2393093.41</v>
      </c>
    </row>
    <row r="164" spans="1:11" x14ac:dyDescent="0.25">
      <c r="A164" s="3"/>
      <c r="B164" s="3"/>
      <c r="C164" s="3"/>
      <c r="D164" s="35" t="s">
        <v>359</v>
      </c>
      <c r="E164" s="3"/>
      <c r="F164" s="3"/>
      <c r="G164" s="3"/>
      <c r="H164" s="3"/>
      <c r="I164" s="43">
        <v>0</v>
      </c>
      <c r="J164" s="38"/>
      <c r="K164" s="44">
        <v>0</v>
      </c>
    </row>
    <row r="165" spans="1:11" x14ac:dyDescent="0.25">
      <c r="A165" s="3"/>
      <c r="B165" s="3"/>
      <c r="C165" s="3"/>
      <c r="D165" s="35"/>
      <c r="E165" s="3"/>
      <c r="F165" s="3"/>
      <c r="G165" s="3"/>
      <c r="H165" s="3"/>
      <c r="I165" s="43"/>
      <c r="J165" s="38"/>
      <c r="K165" s="44"/>
    </row>
    <row r="166" spans="1:11" x14ac:dyDescent="0.25">
      <c r="A166" s="3"/>
      <c r="B166" s="3"/>
      <c r="C166" s="3" t="s">
        <v>360</v>
      </c>
      <c r="D166" s="3"/>
      <c r="E166" s="3"/>
      <c r="F166" s="3"/>
      <c r="G166" s="3"/>
      <c r="H166" s="3"/>
      <c r="I166" s="43">
        <v>0</v>
      </c>
      <c r="J166" s="38"/>
      <c r="K166" s="44">
        <v>0</v>
      </c>
    </row>
    <row r="167" spans="1:11" x14ac:dyDescent="0.25">
      <c r="A167" s="3"/>
      <c r="B167" s="3"/>
      <c r="C167" s="3"/>
      <c r="D167" s="3" t="s">
        <v>361</v>
      </c>
      <c r="E167" s="3"/>
      <c r="F167" s="3"/>
      <c r="G167" s="3"/>
      <c r="H167" s="3"/>
      <c r="I167" s="43">
        <v>4925</v>
      </c>
      <c r="J167" s="38"/>
      <c r="K167" s="44">
        <v>4075</v>
      </c>
    </row>
    <row r="168" spans="1:11" x14ac:dyDescent="0.25">
      <c r="A168" s="3"/>
      <c r="B168" s="3"/>
      <c r="C168" s="3"/>
      <c r="D168" s="3" t="s">
        <v>362</v>
      </c>
      <c r="E168" s="3"/>
      <c r="F168" s="3"/>
      <c r="G168" s="3"/>
      <c r="H168" s="3"/>
      <c r="I168" s="43">
        <v>236108.3</v>
      </c>
      <c r="J168" s="38"/>
      <c r="K168" s="44">
        <v>267303.2</v>
      </c>
    </row>
    <row r="169" spans="1:11" x14ac:dyDescent="0.25">
      <c r="A169" s="3"/>
      <c r="B169" s="3"/>
      <c r="C169" s="3"/>
      <c r="D169" s="3" t="s">
        <v>363</v>
      </c>
      <c r="E169" s="3"/>
      <c r="F169" s="3"/>
      <c r="G169" s="3"/>
      <c r="H169" s="3"/>
      <c r="I169" s="43">
        <v>1253365</v>
      </c>
      <c r="J169" s="38"/>
      <c r="K169" s="44">
        <v>1425320</v>
      </c>
    </row>
    <row r="170" spans="1:11" x14ac:dyDescent="0.25">
      <c r="A170" s="3"/>
      <c r="B170" s="3"/>
      <c r="C170" s="3"/>
      <c r="D170" s="3" t="s">
        <v>364</v>
      </c>
      <c r="E170" s="3"/>
      <c r="F170" s="3"/>
      <c r="G170" s="3"/>
      <c r="H170" s="3"/>
      <c r="I170" s="43">
        <v>55623.93</v>
      </c>
      <c r="J170" s="38"/>
      <c r="K170" s="44">
        <v>38000</v>
      </c>
    </row>
    <row r="171" spans="1:11" x14ac:dyDescent="0.25">
      <c r="A171" s="3"/>
      <c r="B171" s="3"/>
      <c r="C171" s="3"/>
      <c r="D171" s="3" t="s">
        <v>365</v>
      </c>
      <c r="E171" s="3"/>
      <c r="F171" s="3"/>
      <c r="G171" s="3"/>
      <c r="H171" s="3"/>
      <c r="I171" s="43">
        <v>0</v>
      </c>
      <c r="J171" s="38"/>
      <c r="K171" s="44">
        <v>0</v>
      </c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43"/>
      <c r="J172" s="38"/>
      <c r="K172" s="44"/>
    </row>
    <row r="173" spans="1:11" x14ac:dyDescent="0.25">
      <c r="A173" s="3"/>
      <c r="B173" s="3"/>
      <c r="C173" s="3" t="s">
        <v>366</v>
      </c>
      <c r="D173" s="3"/>
      <c r="E173" s="3"/>
      <c r="F173" s="3"/>
      <c r="G173" s="3"/>
      <c r="H173" s="3"/>
      <c r="I173" s="43">
        <v>0</v>
      </c>
      <c r="J173" s="38"/>
      <c r="K173" s="44">
        <v>0</v>
      </c>
    </row>
    <row r="174" spans="1:11" x14ac:dyDescent="0.25">
      <c r="A174" s="3"/>
      <c r="B174" s="3"/>
      <c r="C174" s="3" t="s">
        <v>367</v>
      </c>
      <c r="D174" s="3"/>
      <c r="E174" s="3"/>
      <c r="F174" s="3"/>
      <c r="G174" s="3"/>
      <c r="H174" s="3"/>
      <c r="I174" s="43">
        <v>0</v>
      </c>
      <c r="J174" s="38"/>
      <c r="K174" s="44">
        <v>0</v>
      </c>
    </row>
    <row r="175" spans="1:11" x14ac:dyDescent="0.25">
      <c r="A175" s="3"/>
      <c r="B175" s="3"/>
      <c r="C175" s="3" t="s">
        <v>368</v>
      </c>
      <c r="D175" s="3"/>
      <c r="E175" s="3"/>
      <c r="F175" s="3"/>
      <c r="G175" s="3"/>
      <c r="H175" s="3"/>
      <c r="I175" s="43">
        <v>12000</v>
      </c>
      <c r="J175" s="38"/>
      <c r="K175" s="44">
        <v>0</v>
      </c>
    </row>
    <row r="176" spans="1:11" x14ac:dyDescent="0.25">
      <c r="A176" s="3"/>
      <c r="B176" s="3"/>
      <c r="C176" s="35" t="s">
        <v>369</v>
      </c>
      <c r="D176" s="3"/>
      <c r="E176" s="3"/>
      <c r="F176" s="3"/>
      <c r="G176" s="3"/>
      <c r="H176" s="3"/>
      <c r="I176" s="43">
        <v>0</v>
      </c>
      <c r="J176" s="38"/>
      <c r="K176" s="44">
        <v>0</v>
      </c>
    </row>
    <row r="177" spans="1:11" x14ac:dyDescent="0.25">
      <c r="A177" s="3"/>
      <c r="B177" s="3"/>
      <c r="C177" s="3" t="s">
        <v>370</v>
      </c>
      <c r="D177" s="3"/>
      <c r="E177" s="3"/>
      <c r="F177" s="3"/>
      <c r="G177" s="3"/>
      <c r="H177" s="3"/>
      <c r="I177" s="43">
        <v>0</v>
      </c>
      <c r="J177" s="38"/>
      <c r="K177" s="44">
        <v>0</v>
      </c>
    </row>
    <row r="178" spans="1:11" x14ac:dyDescent="0.25">
      <c r="A178" s="3"/>
      <c r="B178" s="3"/>
      <c r="C178" s="3" t="s">
        <v>371</v>
      </c>
      <c r="D178" s="3"/>
      <c r="E178" s="3"/>
      <c r="F178" s="3"/>
      <c r="G178" s="3"/>
      <c r="H178" s="3"/>
      <c r="I178" s="43">
        <v>0</v>
      </c>
      <c r="J178" s="38"/>
      <c r="K178" s="44">
        <v>0</v>
      </c>
    </row>
    <row r="179" spans="1:11" x14ac:dyDescent="0.25">
      <c r="A179" s="3"/>
      <c r="B179" s="3"/>
      <c r="C179" s="3" t="s">
        <v>372</v>
      </c>
      <c r="D179" s="3"/>
      <c r="E179" s="3"/>
      <c r="F179" s="3"/>
      <c r="G179" s="3"/>
      <c r="H179" s="3"/>
      <c r="I179" s="43">
        <v>0</v>
      </c>
      <c r="J179" s="38"/>
      <c r="K179" s="44">
        <v>0</v>
      </c>
    </row>
    <row r="180" spans="1:11" x14ac:dyDescent="0.25">
      <c r="A180" s="3"/>
      <c r="B180" s="3"/>
      <c r="C180" s="3" t="s">
        <v>373</v>
      </c>
      <c r="D180" s="3"/>
      <c r="E180" s="3"/>
      <c r="F180" s="3"/>
      <c r="G180" s="3"/>
      <c r="H180" s="3"/>
      <c r="I180" s="43">
        <v>0</v>
      </c>
      <c r="J180" s="38"/>
      <c r="K180" s="44">
        <v>0</v>
      </c>
    </row>
    <row r="181" spans="1:11" x14ac:dyDescent="0.25">
      <c r="A181" s="3"/>
      <c r="B181" s="3"/>
      <c r="C181" s="3" t="s">
        <v>374</v>
      </c>
      <c r="D181" s="3"/>
      <c r="E181" s="3"/>
      <c r="F181" s="3"/>
      <c r="G181" s="3"/>
      <c r="H181" s="3"/>
      <c r="I181" s="43">
        <v>0</v>
      </c>
      <c r="J181" s="38"/>
      <c r="K181" s="44">
        <v>0</v>
      </c>
    </row>
    <row r="182" spans="1:11" x14ac:dyDescent="0.25">
      <c r="A182" s="3"/>
      <c r="B182" s="3"/>
      <c r="C182" s="3"/>
      <c r="D182" s="3" t="s">
        <v>375</v>
      </c>
      <c r="E182" s="3"/>
      <c r="F182" s="3"/>
      <c r="G182" s="3"/>
      <c r="H182" s="3"/>
      <c r="I182" s="43">
        <v>0</v>
      </c>
      <c r="J182" s="38"/>
      <c r="K182" s="44">
        <v>0</v>
      </c>
    </row>
    <row r="183" spans="1:11" x14ac:dyDescent="0.25">
      <c r="A183" s="3"/>
      <c r="B183" s="3"/>
      <c r="C183" s="3"/>
      <c r="D183" s="3" t="s">
        <v>376</v>
      </c>
      <c r="E183" s="3"/>
      <c r="F183" s="3"/>
      <c r="G183" s="3"/>
      <c r="H183" s="3"/>
      <c r="I183" s="43">
        <v>37264</v>
      </c>
      <c r="J183" s="38"/>
      <c r="K183" s="44">
        <v>34494</v>
      </c>
    </row>
    <row r="184" spans="1:11" x14ac:dyDescent="0.25">
      <c r="A184" s="3"/>
      <c r="B184" s="3"/>
      <c r="C184" s="3"/>
      <c r="D184" s="99" t="s">
        <v>377</v>
      </c>
      <c r="E184" s="99"/>
      <c r="F184" s="99"/>
      <c r="G184" s="99"/>
      <c r="H184" s="3"/>
      <c r="I184" s="43">
        <v>180000</v>
      </c>
      <c r="J184" s="38"/>
      <c r="K184" s="44">
        <v>142500</v>
      </c>
    </row>
    <row r="185" spans="1:11" x14ac:dyDescent="0.25">
      <c r="A185" s="3"/>
      <c r="B185" s="3"/>
      <c r="C185" s="3"/>
      <c r="D185" s="3" t="s">
        <v>378</v>
      </c>
      <c r="E185" s="3"/>
      <c r="F185" s="3"/>
      <c r="G185" s="3"/>
      <c r="H185" s="3"/>
      <c r="I185" s="43">
        <v>2044387.75</v>
      </c>
      <c r="J185" s="38"/>
      <c r="K185" s="44">
        <v>1401048.79</v>
      </c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43"/>
      <c r="J186" s="38"/>
      <c r="K186" s="44"/>
    </row>
    <row r="187" spans="1:11" x14ac:dyDescent="0.25">
      <c r="A187" s="3"/>
      <c r="B187" s="3"/>
      <c r="C187" s="3" t="s">
        <v>379</v>
      </c>
      <c r="D187" s="3"/>
      <c r="E187" s="3"/>
      <c r="F187" s="3"/>
      <c r="G187" s="3"/>
      <c r="H187" s="3"/>
      <c r="I187" s="43">
        <v>0</v>
      </c>
      <c r="J187" s="38"/>
      <c r="K187" s="44">
        <v>0</v>
      </c>
    </row>
    <row r="188" spans="1:11" x14ac:dyDescent="0.25">
      <c r="A188" s="3"/>
      <c r="B188" s="3"/>
      <c r="C188" s="3"/>
      <c r="D188" s="3" t="s">
        <v>89</v>
      </c>
      <c r="E188" s="3"/>
      <c r="F188" s="3"/>
      <c r="G188" s="3"/>
      <c r="H188" s="3"/>
      <c r="I188" s="43">
        <v>0</v>
      </c>
      <c r="J188" s="38"/>
      <c r="K188" s="44">
        <v>0</v>
      </c>
    </row>
    <row r="189" spans="1:11" x14ac:dyDescent="0.25">
      <c r="A189" s="3"/>
      <c r="B189" s="3"/>
      <c r="C189" s="3"/>
      <c r="D189" s="3"/>
      <c r="E189" s="3" t="s">
        <v>380</v>
      </c>
      <c r="F189" s="3"/>
      <c r="G189" s="3"/>
      <c r="H189" s="3"/>
      <c r="I189" s="43">
        <v>0</v>
      </c>
      <c r="J189" s="38"/>
      <c r="K189" s="44">
        <v>0</v>
      </c>
    </row>
    <row r="190" spans="1:11" x14ac:dyDescent="0.25">
      <c r="A190" s="3"/>
      <c r="B190" s="3"/>
      <c r="C190" s="3"/>
      <c r="D190" s="3"/>
      <c r="E190" s="3" t="s">
        <v>381</v>
      </c>
      <c r="F190" s="3"/>
      <c r="G190" s="3"/>
      <c r="H190" s="3"/>
      <c r="I190" s="43">
        <v>176709.7</v>
      </c>
      <c r="J190" s="38"/>
      <c r="K190" s="44">
        <v>186746.57</v>
      </c>
    </row>
    <row r="191" spans="1:11" x14ac:dyDescent="0.25">
      <c r="A191" s="3"/>
      <c r="B191" s="3"/>
      <c r="C191" s="3"/>
      <c r="D191" s="3" t="s">
        <v>382</v>
      </c>
      <c r="E191" s="3"/>
      <c r="F191" s="3"/>
      <c r="G191" s="3"/>
      <c r="H191" s="3"/>
      <c r="I191" s="43">
        <v>0</v>
      </c>
      <c r="J191" s="38"/>
      <c r="K191" s="44">
        <v>0</v>
      </c>
    </row>
    <row r="192" spans="1:11" x14ac:dyDescent="0.25">
      <c r="A192" s="3"/>
      <c r="B192" s="3"/>
      <c r="C192" s="3"/>
      <c r="D192" s="3"/>
      <c r="E192" s="3" t="s">
        <v>383</v>
      </c>
      <c r="F192" s="3"/>
      <c r="G192" s="3"/>
      <c r="H192" s="3"/>
      <c r="I192" s="43">
        <v>192693.75</v>
      </c>
      <c r="J192" s="38"/>
      <c r="K192" s="44">
        <v>99981</v>
      </c>
    </row>
    <row r="193" spans="1:11" x14ac:dyDescent="0.25">
      <c r="A193" s="3"/>
      <c r="B193" s="3"/>
      <c r="C193" s="3"/>
      <c r="D193" s="3"/>
      <c r="E193" s="3" t="s">
        <v>384</v>
      </c>
      <c r="F193" s="3"/>
      <c r="G193" s="3"/>
      <c r="H193" s="3"/>
      <c r="I193" s="43">
        <v>211956.41</v>
      </c>
      <c r="J193" s="38"/>
      <c r="K193" s="44">
        <v>66406.350000000006</v>
      </c>
    </row>
    <row r="194" spans="1:11" x14ac:dyDescent="0.25">
      <c r="A194" s="3"/>
      <c r="B194" s="3"/>
      <c r="C194" s="3"/>
      <c r="D194" s="3"/>
      <c r="E194" s="3" t="s">
        <v>385</v>
      </c>
      <c r="F194" s="3"/>
      <c r="G194" s="3"/>
      <c r="H194" s="3"/>
      <c r="I194" s="43">
        <v>0</v>
      </c>
      <c r="J194" s="38"/>
      <c r="K194" s="44">
        <v>0</v>
      </c>
    </row>
    <row r="195" spans="1:11" x14ac:dyDescent="0.25">
      <c r="A195" s="3"/>
      <c r="B195" s="3"/>
      <c r="C195" s="3"/>
      <c r="D195" s="3"/>
      <c r="E195" s="3" t="s">
        <v>386</v>
      </c>
      <c r="F195" s="3"/>
      <c r="G195" s="3"/>
      <c r="H195" s="3"/>
      <c r="I195" s="43">
        <v>99381.47</v>
      </c>
      <c r="J195" s="38"/>
      <c r="K195" s="44">
        <v>82979</v>
      </c>
    </row>
    <row r="196" spans="1:11" x14ac:dyDescent="0.25">
      <c r="A196" s="3"/>
      <c r="B196" s="3"/>
      <c r="C196" s="3"/>
      <c r="D196" s="3"/>
      <c r="E196" s="3" t="s">
        <v>387</v>
      </c>
      <c r="F196" s="3"/>
      <c r="G196" s="3"/>
      <c r="H196" s="3"/>
      <c r="I196" s="43">
        <v>244957</v>
      </c>
      <c r="J196" s="38"/>
      <c r="K196" s="44">
        <v>910083.3</v>
      </c>
    </row>
    <row r="197" spans="1:11" x14ac:dyDescent="0.25">
      <c r="A197" s="3"/>
      <c r="B197" s="3"/>
      <c r="C197" s="3"/>
      <c r="D197" s="3" t="s">
        <v>388</v>
      </c>
      <c r="E197" s="3"/>
      <c r="F197" s="3"/>
      <c r="G197" s="3"/>
      <c r="H197" s="3"/>
      <c r="I197" s="43">
        <v>0</v>
      </c>
      <c r="J197" s="38"/>
      <c r="K197" s="44">
        <v>0</v>
      </c>
    </row>
    <row r="198" spans="1:11" x14ac:dyDescent="0.25">
      <c r="A198" s="13"/>
      <c r="B198" s="13"/>
      <c r="C198" s="13"/>
      <c r="D198" s="13"/>
      <c r="E198" s="3" t="s">
        <v>389</v>
      </c>
      <c r="F198" s="3"/>
      <c r="G198" s="3"/>
      <c r="H198" s="47"/>
      <c r="I198" s="43">
        <v>88972</v>
      </c>
      <c r="J198" s="48"/>
      <c r="K198" s="44">
        <v>68968.399999999994</v>
      </c>
    </row>
    <row r="199" spans="1:11" x14ac:dyDescent="0.25">
      <c r="A199" s="81"/>
      <c r="B199" s="81"/>
      <c r="C199" s="81"/>
      <c r="D199" s="81"/>
      <c r="E199" s="3"/>
      <c r="F199" s="3"/>
      <c r="G199" s="3"/>
      <c r="H199" s="47"/>
      <c r="I199" s="43"/>
      <c r="J199" s="48"/>
      <c r="K199" s="44"/>
    </row>
    <row r="200" spans="1:11" x14ac:dyDescent="0.25">
      <c r="A200" s="3"/>
      <c r="B200" s="3"/>
      <c r="C200" s="3"/>
      <c r="D200" s="3"/>
      <c r="E200" s="3" t="s">
        <v>390</v>
      </c>
      <c r="F200" s="3"/>
      <c r="G200" s="3"/>
      <c r="H200" s="3"/>
      <c r="I200" s="43">
        <v>0</v>
      </c>
      <c r="J200" s="38"/>
      <c r="K200" s="44">
        <v>0</v>
      </c>
    </row>
    <row r="201" spans="1:11" x14ac:dyDescent="0.25">
      <c r="A201" s="3"/>
      <c r="B201" s="3"/>
      <c r="C201" s="3"/>
      <c r="D201" s="3" t="s">
        <v>391</v>
      </c>
      <c r="E201" s="3"/>
      <c r="F201" s="3"/>
      <c r="G201" s="3"/>
      <c r="H201" s="3"/>
      <c r="I201" s="43">
        <v>0</v>
      </c>
      <c r="J201" s="38"/>
      <c r="K201" s="44">
        <v>0</v>
      </c>
    </row>
    <row r="202" spans="1:11" x14ac:dyDescent="0.25">
      <c r="A202" s="3"/>
      <c r="B202" s="3"/>
      <c r="C202" s="3"/>
      <c r="D202" s="3"/>
      <c r="E202" s="3" t="s">
        <v>392</v>
      </c>
      <c r="F202" s="3"/>
      <c r="G202" s="3"/>
      <c r="H202" s="3"/>
      <c r="I202" s="43">
        <v>0</v>
      </c>
      <c r="J202" s="38"/>
      <c r="K202" s="44">
        <v>0</v>
      </c>
    </row>
    <row r="203" spans="1:11" x14ac:dyDescent="0.25">
      <c r="A203" s="3"/>
      <c r="B203" s="3"/>
      <c r="C203" s="3"/>
      <c r="D203" s="3"/>
      <c r="E203" s="3" t="s">
        <v>393</v>
      </c>
      <c r="F203" s="3"/>
      <c r="G203" s="3"/>
      <c r="H203" s="3"/>
      <c r="I203" s="43">
        <v>0</v>
      </c>
      <c r="J203" s="38"/>
      <c r="K203" s="44">
        <v>0</v>
      </c>
    </row>
    <row r="204" spans="1:11" x14ac:dyDescent="0.25">
      <c r="A204" s="3"/>
      <c r="B204" s="3"/>
      <c r="C204" s="3"/>
      <c r="D204" s="3"/>
      <c r="E204" s="3" t="s">
        <v>394</v>
      </c>
      <c r="F204" s="3"/>
      <c r="G204" s="3"/>
      <c r="H204" s="3"/>
      <c r="I204" s="43">
        <v>0</v>
      </c>
      <c r="J204" s="38"/>
      <c r="K204" s="44">
        <v>0</v>
      </c>
    </row>
    <row r="205" spans="1:11" x14ac:dyDescent="0.25">
      <c r="A205" s="3"/>
      <c r="B205" s="3"/>
      <c r="C205" s="3"/>
      <c r="D205" s="3"/>
      <c r="E205" s="3" t="s">
        <v>395</v>
      </c>
      <c r="F205" s="3"/>
      <c r="G205" s="3"/>
      <c r="H205" s="3"/>
      <c r="I205" s="43">
        <v>0</v>
      </c>
      <c r="J205" s="38"/>
      <c r="K205" s="44">
        <v>0</v>
      </c>
    </row>
    <row r="206" spans="1:11" x14ac:dyDescent="0.25">
      <c r="A206" s="3"/>
      <c r="B206" s="3"/>
      <c r="C206" s="3"/>
      <c r="D206" s="3"/>
      <c r="E206" s="99" t="s">
        <v>507</v>
      </c>
      <c r="F206" s="99"/>
      <c r="G206" s="99"/>
      <c r="H206" s="3"/>
      <c r="I206" s="43">
        <v>0</v>
      </c>
      <c r="J206" s="38"/>
      <c r="K206" s="44">
        <v>0</v>
      </c>
    </row>
    <row r="207" spans="1:11" x14ac:dyDescent="0.25">
      <c r="A207" s="3"/>
      <c r="B207" s="3"/>
      <c r="C207" s="3"/>
      <c r="D207" s="3"/>
      <c r="E207" s="3" t="s">
        <v>396</v>
      </c>
      <c r="F207" s="3"/>
      <c r="G207" s="3"/>
      <c r="H207" s="3"/>
      <c r="I207" s="43">
        <v>0</v>
      </c>
      <c r="J207" s="38"/>
      <c r="K207" s="44">
        <v>0</v>
      </c>
    </row>
    <row r="208" spans="1:11" x14ac:dyDescent="0.25">
      <c r="A208" s="3"/>
      <c r="B208" s="3"/>
      <c r="C208" s="3"/>
      <c r="D208" s="3" t="s">
        <v>397</v>
      </c>
      <c r="E208" s="3"/>
      <c r="F208" s="3"/>
      <c r="G208" s="3"/>
      <c r="H208" s="3"/>
      <c r="I208" s="43">
        <v>0</v>
      </c>
      <c r="J208" s="38"/>
      <c r="K208" s="44">
        <v>0</v>
      </c>
    </row>
    <row r="209" spans="1:11" x14ac:dyDescent="0.25">
      <c r="A209" s="3"/>
      <c r="B209" s="3"/>
      <c r="C209" s="3"/>
      <c r="D209" s="3"/>
      <c r="E209" s="3" t="s">
        <v>398</v>
      </c>
      <c r="F209" s="3"/>
      <c r="G209" s="3"/>
      <c r="H209" s="3"/>
      <c r="I209" s="43">
        <v>225209.04</v>
      </c>
      <c r="J209" s="38"/>
      <c r="K209" s="44">
        <v>215170</v>
      </c>
    </row>
    <row r="210" spans="1:11" x14ac:dyDescent="0.25">
      <c r="A210" s="3"/>
      <c r="B210" s="3"/>
      <c r="C210" s="3"/>
      <c r="D210" s="3"/>
      <c r="E210" s="3" t="s">
        <v>399</v>
      </c>
      <c r="F210" s="3"/>
      <c r="G210" s="3"/>
      <c r="H210" s="3"/>
      <c r="I210" s="43">
        <v>0</v>
      </c>
      <c r="J210" s="38"/>
      <c r="K210" s="44">
        <v>0</v>
      </c>
    </row>
    <row r="211" spans="1:11" x14ac:dyDescent="0.25">
      <c r="A211" s="3"/>
      <c r="B211" s="3"/>
      <c r="C211" s="3"/>
      <c r="D211" s="3" t="s">
        <v>129</v>
      </c>
      <c r="E211" s="3"/>
      <c r="F211" s="3"/>
      <c r="G211" s="3"/>
      <c r="H211" s="3"/>
      <c r="I211" s="43">
        <v>0</v>
      </c>
      <c r="J211" s="38"/>
      <c r="K211" s="44">
        <v>0</v>
      </c>
    </row>
    <row r="212" spans="1:11" x14ac:dyDescent="0.25">
      <c r="A212" s="3"/>
      <c r="B212" s="3"/>
      <c r="C212" s="3"/>
      <c r="D212" s="3"/>
      <c r="E212" s="3" t="s">
        <v>400</v>
      </c>
      <c r="F212" s="3"/>
      <c r="G212" s="3"/>
      <c r="H212" s="3"/>
      <c r="I212" s="43">
        <v>0</v>
      </c>
      <c r="J212" s="38"/>
      <c r="K212" s="44">
        <v>0</v>
      </c>
    </row>
    <row r="213" spans="1:11" x14ac:dyDescent="0.25">
      <c r="A213" s="3"/>
      <c r="B213" s="3"/>
      <c r="C213" s="3"/>
      <c r="D213" s="3" t="s">
        <v>214</v>
      </c>
      <c r="E213" s="3"/>
      <c r="F213" s="3"/>
      <c r="G213" s="3"/>
      <c r="H213" s="3"/>
      <c r="I213" s="43">
        <v>0</v>
      </c>
      <c r="J213" s="38"/>
      <c r="K213" s="44">
        <v>0</v>
      </c>
    </row>
    <row r="214" spans="1:11" x14ac:dyDescent="0.25">
      <c r="A214" s="3"/>
      <c r="B214" s="3"/>
      <c r="C214" s="3"/>
      <c r="D214" s="3"/>
      <c r="E214" s="3" t="s">
        <v>401</v>
      </c>
      <c r="F214" s="3"/>
      <c r="G214" s="3"/>
      <c r="H214" s="3"/>
      <c r="I214" s="43">
        <v>0</v>
      </c>
      <c r="J214" s="38"/>
      <c r="K214" s="44">
        <v>0</v>
      </c>
    </row>
    <row r="215" spans="1:11" x14ac:dyDescent="0.25">
      <c r="A215" s="3"/>
      <c r="B215" s="3"/>
      <c r="C215" s="3"/>
      <c r="D215" s="3"/>
      <c r="E215" s="3" t="s">
        <v>402</v>
      </c>
      <c r="F215" s="3"/>
      <c r="G215" s="3"/>
      <c r="H215" s="3"/>
      <c r="I215" s="43">
        <v>225045.33</v>
      </c>
      <c r="J215" s="38"/>
      <c r="K215" s="44">
        <v>99773.2</v>
      </c>
    </row>
    <row r="216" spans="1:11" x14ac:dyDescent="0.25">
      <c r="A216" s="3"/>
      <c r="B216" s="3"/>
      <c r="C216" s="3"/>
      <c r="D216" s="3"/>
      <c r="E216" s="3" t="s">
        <v>403</v>
      </c>
      <c r="F216" s="3"/>
      <c r="G216" s="3"/>
      <c r="H216" s="3"/>
      <c r="I216" s="43">
        <v>0</v>
      </c>
      <c r="J216" s="38"/>
      <c r="K216" s="44">
        <v>0</v>
      </c>
    </row>
    <row r="217" spans="1:11" x14ac:dyDescent="0.25">
      <c r="A217" s="3"/>
      <c r="B217" s="3"/>
      <c r="C217" s="3"/>
      <c r="D217" s="3"/>
      <c r="E217" s="3" t="s">
        <v>404</v>
      </c>
      <c r="F217" s="3"/>
      <c r="G217" s="3"/>
      <c r="H217" s="3"/>
      <c r="I217" s="43">
        <v>0</v>
      </c>
      <c r="J217" s="38"/>
      <c r="K217" s="44">
        <v>0</v>
      </c>
    </row>
    <row r="218" spans="1:11" x14ac:dyDescent="0.25">
      <c r="A218" s="3"/>
      <c r="B218" s="3"/>
      <c r="C218" s="3"/>
      <c r="D218" s="3"/>
      <c r="E218" s="3" t="s">
        <v>405</v>
      </c>
      <c r="F218" s="3"/>
      <c r="G218" s="3"/>
      <c r="H218" s="3"/>
      <c r="I218" s="43">
        <v>0</v>
      </c>
      <c r="J218" s="38"/>
      <c r="K218" s="44">
        <v>0</v>
      </c>
    </row>
    <row r="219" spans="1:11" x14ac:dyDescent="0.25">
      <c r="A219" s="3"/>
      <c r="B219" s="3"/>
      <c r="C219" s="3"/>
      <c r="D219" s="3"/>
      <c r="E219" s="3" t="s">
        <v>406</v>
      </c>
      <c r="F219" s="3"/>
      <c r="G219" s="3"/>
      <c r="H219" s="3"/>
      <c r="I219" s="43">
        <v>0</v>
      </c>
      <c r="J219" s="38"/>
      <c r="K219" s="44">
        <v>0</v>
      </c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43"/>
      <c r="J220" s="38"/>
      <c r="K220" s="44"/>
    </row>
    <row r="221" spans="1:11" x14ac:dyDescent="0.25">
      <c r="A221" s="3"/>
      <c r="B221" s="3"/>
      <c r="C221" s="3"/>
      <c r="D221" s="3"/>
      <c r="E221" s="3" t="s">
        <v>407</v>
      </c>
      <c r="F221" s="3"/>
      <c r="G221" s="3"/>
      <c r="H221" s="3"/>
      <c r="I221" s="43">
        <v>0</v>
      </c>
      <c r="J221" s="38"/>
      <c r="K221" s="44">
        <v>0</v>
      </c>
    </row>
    <row r="222" spans="1:11" x14ac:dyDescent="0.25">
      <c r="A222" s="3"/>
      <c r="B222" s="3"/>
      <c r="C222" s="3"/>
      <c r="D222" s="3"/>
      <c r="E222" s="3" t="s">
        <v>408</v>
      </c>
      <c r="F222" s="3"/>
      <c r="G222" s="3"/>
      <c r="H222" s="3"/>
      <c r="I222" s="43">
        <v>0</v>
      </c>
      <c r="J222" s="38"/>
      <c r="K222" s="44">
        <v>0</v>
      </c>
    </row>
    <row r="223" spans="1:11" x14ac:dyDescent="0.25">
      <c r="A223" s="3"/>
      <c r="B223" s="3"/>
      <c r="C223" s="3"/>
      <c r="D223" s="3"/>
      <c r="E223" s="3" t="s">
        <v>409</v>
      </c>
      <c r="F223" s="3"/>
      <c r="G223" s="3"/>
      <c r="H223" s="3"/>
      <c r="I223" s="43">
        <v>0</v>
      </c>
      <c r="J223" s="38"/>
      <c r="K223" s="44">
        <v>0</v>
      </c>
    </row>
    <row r="224" spans="1:11" x14ac:dyDescent="0.25">
      <c r="A224" s="3"/>
      <c r="B224" s="3"/>
      <c r="C224" s="3"/>
      <c r="D224" s="3" t="s">
        <v>410</v>
      </c>
      <c r="E224" s="3"/>
      <c r="F224" s="3"/>
      <c r="G224" s="3"/>
      <c r="H224" s="3"/>
      <c r="I224" s="43">
        <v>0</v>
      </c>
      <c r="J224" s="38"/>
      <c r="K224" s="44">
        <v>0</v>
      </c>
    </row>
    <row r="225" spans="1:11" x14ac:dyDescent="0.25">
      <c r="A225" s="3"/>
      <c r="B225" s="3"/>
      <c r="C225" s="3"/>
      <c r="D225" s="3"/>
      <c r="E225" s="3" t="s">
        <v>411</v>
      </c>
      <c r="F225" s="3"/>
      <c r="G225" s="3"/>
      <c r="H225" s="3"/>
      <c r="I225" s="43">
        <v>22712</v>
      </c>
      <c r="J225" s="38"/>
      <c r="K225" s="44">
        <v>29545</v>
      </c>
    </row>
    <row r="226" spans="1:11" x14ac:dyDescent="0.25">
      <c r="A226" s="3"/>
      <c r="B226" s="3"/>
      <c r="C226" s="3"/>
      <c r="D226" s="3"/>
      <c r="E226" s="3" t="s">
        <v>412</v>
      </c>
      <c r="F226" s="3"/>
      <c r="G226" s="3"/>
      <c r="H226" s="3"/>
      <c r="I226" s="43">
        <v>0</v>
      </c>
      <c r="J226" s="38"/>
      <c r="K226" s="44">
        <v>0</v>
      </c>
    </row>
    <row r="227" spans="1:11" x14ac:dyDescent="0.25">
      <c r="A227" s="3"/>
      <c r="B227" s="3"/>
      <c r="C227" s="3"/>
      <c r="D227" s="3" t="s">
        <v>413</v>
      </c>
      <c r="E227" s="3"/>
      <c r="F227" s="3"/>
      <c r="G227" s="3"/>
      <c r="H227" s="3"/>
      <c r="I227" s="43">
        <v>0</v>
      </c>
      <c r="J227" s="38"/>
      <c r="K227" s="44">
        <v>0</v>
      </c>
    </row>
    <row r="228" spans="1:11" x14ac:dyDescent="0.25">
      <c r="A228" s="3"/>
      <c r="B228" s="3"/>
      <c r="C228" s="3"/>
      <c r="D228" s="3"/>
      <c r="E228" s="3" t="s">
        <v>414</v>
      </c>
      <c r="F228" s="3"/>
      <c r="G228" s="3"/>
      <c r="H228" s="3"/>
      <c r="I228" s="43">
        <v>18937.5</v>
      </c>
      <c r="J228" s="38"/>
      <c r="K228" s="44">
        <v>18937.5</v>
      </c>
    </row>
    <row r="229" spans="1:11" x14ac:dyDescent="0.25">
      <c r="A229" s="3"/>
      <c r="B229" s="3"/>
      <c r="C229" s="3"/>
      <c r="D229" s="3"/>
      <c r="E229" s="3" t="s">
        <v>415</v>
      </c>
      <c r="F229" s="3"/>
      <c r="G229" s="3"/>
      <c r="H229" s="3"/>
      <c r="I229" s="43">
        <v>685837.08</v>
      </c>
      <c r="J229" s="38"/>
      <c r="K229" s="44">
        <v>713439.7</v>
      </c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43"/>
      <c r="J230" s="38"/>
      <c r="K230" s="44"/>
    </row>
    <row r="231" spans="1:11" x14ac:dyDescent="0.25">
      <c r="A231" s="3"/>
      <c r="B231" s="3"/>
      <c r="C231" s="3" t="s">
        <v>416</v>
      </c>
      <c r="D231" s="3"/>
      <c r="E231" s="3"/>
      <c r="F231" s="3"/>
      <c r="G231" s="3"/>
      <c r="H231" s="3"/>
      <c r="I231" s="43">
        <v>0</v>
      </c>
      <c r="J231" s="38"/>
      <c r="K231" s="44">
        <v>0</v>
      </c>
    </row>
    <row r="232" spans="1:11" x14ac:dyDescent="0.25">
      <c r="A232" s="3"/>
      <c r="B232" s="3"/>
      <c r="C232" s="3"/>
      <c r="D232" s="3" t="s">
        <v>417</v>
      </c>
      <c r="E232" s="3"/>
      <c r="F232" s="3"/>
      <c r="G232" s="3"/>
      <c r="H232" s="3"/>
      <c r="I232" s="43">
        <v>0</v>
      </c>
      <c r="J232" s="38"/>
      <c r="K232" s="44">
        <v>0</v>
      </c>
    </row>
    <row r="233" spans="1:11" x14ac:dyDescent="0.25">
      <c r="A233" s="3"/>
      <c r="B233" s="3"/>
      <c r="C233" s="3"/>
      <c r="D233" s="3"/>
      <c r="E233" s="3" t="s">
        <v>89</v>
      </c>
      <c r="F233" s="3"/>
      <c r="G233" s="3"/>
      <c r="H233" s="3"/>
      <c r="I233" s="43">
        <v>0</v>
      </c>
      <c r="J233" s="38"/>
      <c r="K233" s="44">
        <v>0</v>
      </c>
    </row>
    <row r="234" spans="1:11" x14ac:dyDescent="0.25">
      <c r="A234" s="3"/>
      <c r="B234" s="3"/>
      <c r="C234" s="3"/>
      <c r="D234" s="3"/>
      <c r="E234" s="3"/>
      <c r="F234" s="3"/>
      <c r="G234" s="3" t="s">
        <v>418</v>
      </c>
      <c r="H234" s="3"/>
      <c r="I234" s="43">
        <v>42212.52</v>
      </c>
      <c r="J234" s="38"/>
      <c r="K234" s="44">
        <v>42212.52</v>
      </c>
    </row>
    <row r="235" spans="1:11" x14ac:dyDescent="0.25">
      <c r="A235" s="3"/>
      <c r="B235" s="3"/>
      <c r="C235" s="3"/>
      <c r="D235" s="3"/>
      <c r="E235" s="3"/>
      <c r="F235" s="3"/>
      <c r="G235" s="3" t="s">
        <v>419</v>
      </c>
      <c r="H235" s="3"/>
      <c r="I235" s="43">
        <v>0</v>
      </c>
      <c r="J235" s="38"/>
      <c r="K235" s="44">
        <v>0</v>
      </c>
    </row>
    <row r="236" spans="1:11" x14ac:dyDescent="0.25">
      <c r="A236" s="3"/>
      <c r="B236" s="3"/>
      <c r="C236" s="3"/>
      <c r="D236" s="3"/>
      <c r="E236" s="3" t="s">
        <v>382</v>
      </c>
      <c r="F236" s="3"/>
      <c r="G236" s="3"/>
      <c r="H236" s="3"/>
      <c r="I236" s="43">
        <v>0</v>
      </c>
      <c r="J236" s="38"/>
      <c r="K236" s="44">
        <v>0</v>
      </c>
    </row>
    <row r="237" spans="1:11" x14ac:dyDescent="0.25">
      <c r="A237" s="3"/>
      <c r="B237" s="3"/>
      <c r="C237" s="3"/>
      <c r="D237" s="3"/>
      <c r="E237" s="3"/>
      <c r="F237" s="3"/>
      <c r="G237" s="3" t="s">
        <v>420</v>
      </c>
      <c r="H237" s="3"/>
      <c r="I237" s="43">
        <v>405283.58</v>
      </c>
      <c r="J237" s="38"/>
      <c r="K237" s="44">
        <v>405283.58</v>
      </c>
    </row>
    <row r="238" spans="1:11" x14ac:dyDescent="0.25">
      <c r="A238" s="3"/>
      <c r="B238" s="3"/>
      <c r="C238" s="3"/>
      <c r="D238" s="3"/>
      <c r="E238" s="3"/>
      <c r="F238" s="3"/>
      <c r="G238" s="3" t="s">
        <v>421</v>
      </c>
      <c r="H238" s="3"/>
      <c r="I238" s="43">
        <v>32293.58</v>
      </c>
      <c r="J238" s="38"/>
      <c r="K238" s="44">
        <v>32293.58</v>
      </c>
    </row>
    <row r="239" spans="1:11" x14ac:dyDescent="0.25">
      <c r="A239" s="3"/>
      <c r="B239" s="3"/>
      <c r="C239" s="3"/>
      <c r="D239" s="3"/>
      <c r="E239" s="3"/>
      <c r="F239" s="3"/>
      <c r="G239" s="3" t="s">
        <v>422</v>
      </c>
      <c r="H239" s="3"/>
      <c r="I239" s="43">
        <v>0</v>
      </c>
      <c r="J239" s="38"/>
      <c r="K239" s="44">
        <v>0</v>
      </c>
    </row>
    <row r="240" spans="1:11" x14ac:dyDescent="0.25">
      <c r="A240" s="3"/>
      <c r="B240" s="3"/>
      <c r="C240" s="3"/>
      <c r="D240" s="3"/>
      <c r="E240" s="3"/>
      <c r="F240" s="3"/>
      <c r="G240" s="3" t="s">
        <v>423</v>
      </c>
      <c r="H240" s="3"/>
      <c r="I240" s="43">
        <v>578948.68000000005</v>
      </c>
      <c r="J240" s="38"/>
      <c r="K240" s="44">
        <v>578948.68000000005</v>
      </c>
    </row>
    <row r="241" spans="1:11" x14ac:dyDescent="0.25">
      <c r="A241" s="3"/>
      <c r="B241" s="3"/>
      <c r="C241" s="3"/>
      <c r="D241" s="3"/>
      <c r="E241" s="3"/>
      <c r="F241" s="3"/>
      <c r="G241" s="3" t="s">
        <v>424</v>
      </c>
      <c r="H241" s="3"/>
      <c r="I241" s="43">
        <v>448451.8</v>
      </c>
      <c r="J241" s="38"/>
      <c r="K241" s="44">
        <v>374982.17</v>
      </c>
    </row>
    <row r="242" spans="1:11" x14ac:dyDescent="0.25">
      <c r="A242" s="3"/>
      <c r="B242" s="3"/>
      <c r="C242" s="3"/>
      <c r="D242" s="3"/>
      <c r="E242" s="3" t="s">
        <v>425</v>
      </c>
      <c r="F242" s="3"/>
      <c r="G242" s="3"/>
      <c r="H242" s="3"/>
      <c r="I242" s="43">
        <v>0</v>
      </c>
      <c r="J242" s="38"/>
      <c r="K242" s="44">
        <v>0</v>
      </c>
    </row>
    <row r="243" spans="1:11" x14ac:dyDescent="0.25">
      <c r="A243" s="3"/>
      <c r="B243" s="3"/>
      <c r="C243" s="3"/>
      <c r="D243" s="3"/>
      <c r="E243" s="3"/>
      <c r="F243" s="3"/>
      <c r="G243" s="3" t="s">
        <v>426</v>
      </c>
      <c r="H243" s="3"/>
      <c r="I243" s="43">
        <v>379194.75</v>
      </c>
      <c r="J243" s="38"/>
      <c r="K243" s="44">
        <v>377387.96</v>
      </c>
    </row>
    <row r="244" spans="1:11" x14ac:dyDescent="0.25">
      <c r="A244" s="3"/>
      <c r="B244" s="3"/>
      <c r="C244" s="3"/>
      <c r="D244" s="3"/>
      <c r="E244" s="3"/>
      <c r="F244" s="3"/>
      <c r="G244" s="3" t="s">
        <v>427</v>
      </c>
      <c r="H244" s="3"/>
      <c r="I244" s="43">
        <v>120776.44</v>
      </c>
      <c r="J244" s="38"/>
      <c r="K244" s="44">
        <v>117896.44</v>
      </c>
    </row>
    <row r="245" spans="1:11" x14ac:dyDescent="0.25">
      <c r="A245" s="3"/>
      <c r="B245" s="3"/>
      <c r="C245" s="3"/>
      <c r="D245" s="3"/>
      <c r="E245" s="3"/>
      <c r="F245" s="3"/>
      <c r="G245" s="3" t="s">
        <v>428</v>
      </c>
      <c r="H245" s="3"/>
      <c r="I245" s="43">
        <v>186227.6</v>
      </c>
      <c r="J245" s="38"/>
      <c r="K245" s="44">
        <v>127190.3</v>
      </c>
    </row>
    <row r="246" spans="1:11" x14ac:dyDescent="0.25">
      <c r="A246" s="3"/>
      <c r="B246" s="3"/>
      <c r="C246" s="3"/>
      <c r="D246" s="3"/>
      <c r="E246" s="3"/>
      <c r="F246" s="3"/>
      <c r="G246" s="3" t="s">
        <v>429</v>
      </c>
      <c r="H246" s="3"/>
      <c r="I246" s="43">
        <v>0</v>
      </c>
      <c r="J246" s="38"/>
      <c r="K246" s="44">
        <v>0</v>
      </c>
    </row>
    <row r="247" spans="1:11" x14ac:dyDescent="0.25">
      <c r="A247" s="3"/>
      <c r="B247" s="3"/>
      <c r="C247" s="3"/>
      <c r="D247" s="3"/>
      <c r="E247" s="3" t="s">
        <v>430</v>
      </c>
      <c r="F247" s="3"/>
      <c r="G247" s="3"/>
      <c r="H247" s="3"/>
      <c r="I247" s="43">
        <v>0</v>
      </c>
      <c r="J247" s="38"/>
      <c r="K247" s="44">
        <v>0</v>
      </c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43"/>
      <c r="J248" s="38"/>
      <c r="K248" s="44"/>
    </row>
    <row r="249" spans="1:11" x14ac:dyDescent="0.25">
      <c r="A249" s="3"/>
      <c r="B249" s="3"/>
      <c r="C249" s="3"/>
      <c r="D249" s="3"/>
      <c r="E249" s="3"/>
      <c r="F249" s="3"/>
      <c r="G249" s="3" t="s">
        <v>431</v>
      </c>
      <c r="H249" s="3"/>
      <c r="I249" s="43">
        <v>0</v>
      </c>
      <c r="J249" s="38"/>
      <c r="K249" s="44">
        <v>0</v>
      </c>
    </row>
    <row r="250" spans="1:11" x14ac:dyDescent="0.25">
      <c r="A250" s="3"/>
      <c r="B250" s="3"/>
      <c r="C250" s="3"/>
      <c r="D250" s="3"/>
      <c r="E250" s="3"/>
      <c r="F250" s="3"/>
      <c r="G250" s="3" t="s">
        <v>432</v>
      </c>
      <c r="H250" s="3"/>
      <c r="I250" s="43">
        <v>0</v>
      </c>
      <c r="J250" s="38"/>
      <c r="K250" s="44">
        <v>0</v>
      </c>
    </row>
    <row r="251" spans="1:11" x14ac:dyDescent="0.25">
      <c r="A251" s="3"/>
      <c r="B251" s="3"/>
      <c r="C251" s="3"/>
      <c r="D251" s="3"/>
      <c r="E251" s="3"/>
      <c r="F251" s="3"/>
      <c r="G251" s="3" t="s">
        <v>433</v>
      </c>
      <c r="H251" s="3"/>
      <c r="I251" s="43">
        <v>32400</v>
      </c>
      <c r="J251" s="38"/>
      <c r="K251" s="44">
        <v>34699.25</v>
      </c>
    </row>
    <row r="252" spans="1:11" x14ac:dyDescent="0.25">
      <c r="A252" s="3"/>
      <c r="B252" s="3"/>
      <c r="C252" s="3"/>
      <c r="D252" s="3"/>
      <c r="E252" s="3"/>
      <c r="F252" s="3"/>
      <c r="G252" s="3" t="s">
        <v>434</v>
      </c>
      <c r="H252" s="3"/>
      <c r="I252" s="43">
        <v>34699.25</v>
      </c>
      <c r="J252" s="38"/>
      <c r="K252" s="44">
        <v>64325</v>
      </c>
    </row>
    <row r="253" spans="1:11" x14ac:dyDescent="0.25">
      <c r="A253" s="3"/>
      <c r="B253" s="3"/>
      <c r="C253" s="3"/>
      <c r="D253" s="3"/>
      <c r="E253" s="3"/>
      <c r="F253" s="3"/>
      <c r="G253" s="3" t="s">
        <v>435</v>
      </c>
      <c r="H253" s="3"/>
      <c r="I253" s="43">
        <v>0</v>
      </c>
      <c r="J253" s="38"/>
      <c r="K253" s="44">
        <v>0</v>
      </c>
    </row>
    <row r="254" spans="1:11" x14ac:dyDescent="0.25">
      <c r="A254" s="3"/>
      <c r="B254" s="3"/>
      <c r="C254" s="3"/>
      <c r="D254" s="3"/>
      <c r="E254" s="3"/>
      <c r="F254" s="3"/>
      <c r="G254" s="3" t="s">
        <v>436</v>
      </c>
      <c r="H254" s="3"/>
      <c r="I254" s="43">
        <v>0</v>
      </c>
      <c r="J254" s="38"/>
      <c r="K254" s="44">
        <v>0</v>
      </c>
    </row>
    <row r="255" spans="1:11" x14ac:dyDescent="0.25">
      <c r="A255" s="3"/>
      <c r="B255" s="3"/>
      <c r="C255" s="3"/>
      <c r="D255" s="3"/>
      <c r="E255" s="3"/>
      <c r="F255" s="3"/>
      <c r="G255" s="3" t="s">
        <v>437</v>
      </c>
      <c r="H255" s="3"/>
      <c r="I255" s="43">
        <v>22533.33</v>
      </c>
      <c r="J255" s="38"/>
      <c r="K255" s="44">
        <v>22533.33</v>
      </c>
    </row>
    <row r="256" spans="1:11" x14ac:dyDescent="0.25">
      <c r="A256" s="3"/>
      <c r="B256" s="3"/>
      <c r="C256" s="3"/>
      <c r="D256" s="3"/>
      <c r="E256" s="3" t="s">
        <v>397</v>
      </c>
      <c r="F256" s="3"/>
      <c r="G256" s="3"/>
      <c r="H256" s="3"/>
      <c r="I256" s="43">
        <v>0</v>
      </c>
      <c r="J256" s="38"/>
      <c r="K256" s="44">
        <v>0</v>
      </c>
    </row>
    <row r="257" spans="1:14" x14ac:dyDescent="0.25">
      <c r="A257" s="3"/>
      <c r="B257" s="3"/>
      <c r="C257" s="3"/>
      <c r="D257" s="3"/>
      <c r="E257" s="3"/>
      <c r="F257" s="3"/>
      <c r="G257" s="3" t="s">
        <v>438</v>
      </c>
      <c r="H257" s="3"/>
      <c r="I257" s="43">
        <v>337622.2</v>
      </c>
      <c r="J257" s="38"/>
      <c r="K257" s="44">
        <v>336305.5</v>
      </c>
    </row>
    <row r="258" spans="1:14" x14ac:dyDescent="0.25">
      <c r="A258" s="3"/>
      <c r="B258" s="3"/>
      <c r="C258" s="3"/>
      <c r="D258" s="3"/>
      <c r="E258" s="3"/>
      <c r="F258" s="3"/>
      <c r="G258" s="3" t="s">
        <v>439</v>
      </c>
      <c r="H258" s="3"/>
      <c r="I258" s="43">
        <v>0</v>
      </c>
      <c r="J258" s="38"/>
      <c r="K258" s="44">
        <v>0</v>
      </c>
    </row>
    <row r="259" spans="1:14" x14ac:dyDescent="0.25">
      <c r="A259" s="3"/>
      <c r="B259" s="3"/>
      <c r="C259" s="3"/>
      <c r="D259" s="3"/>
      <c r="E259" s="3" t="s">
        <v>129</v>
      </c>
      <c r="F259" s="3"/>
      <c r="G259" s="3"/>
      <c r="H259" s="3"/>
      <c r="I259" s="43">
        <v>0</v>
      </c>
      <c r="J259" s="38"/>
      <c r="K259" s="44">
        <v>0</v>
      </c>
    </row>
    <row r="260" spans="1:14" x14ac:dyDescent="0.25">
      <c r="A260" s="3"/>
      <c r="B260" s="3"/>
      <c r="C260" s="3"/>
      <c r="D260" s="3"/>
      <c r="E260" s="3"/>
      <c r="F260" s="3"/>
      <c r="G260" s="3" t="s">
        <v>440</v>
      </c>
      <c r="H260" s="3"/>
      <c r="I260" s="43">
        <v>604075.97</v>
      </c>
      <c r="J260" s="38"/>
      <c r="K260" s="44">
        <v>597729.98</v>
      </c>
    </row>
    <row r="261" spans="1:14" x14ac:dyDescent="0.25">
      <c r="A261" s="3"/>
      <c r="B261" s="3"/>
      <c r="C261" s="3"/>
      <c r="D261" s="3"/>
      <c r="E261" s="3" t="s">
        <v>441</v>
      </c>
      <c r="F261" s="3"/>
      <c r="G261" s="3"/>
      <c r="H261" s="3"/>
      <c r="I261" s="45">
        <v>7027812.5899999999</v>
      </c>
      <c r="J261" s="38"/>
      <c r="K261" s="46">
        <v>5827415.6799999997</v>
      </c>
    </row>
    <row r="262" spans="1:14" s="12" customFormat="1" x14ac:dyDescent="0.25">
      <c r="A262" s="8"/>
      <c r="B262" s="8"/>
      <c r="C262" s="8"/>
      <c r="D262" s="8" t="s">
        <v>442</v>
      </c>
      <c r="E262" s="8"/>
      <c r="F262" s="8"/>
      <c r="G262" s="8"/>
      <c r="H262" s="49"/>
      <c r="I262" s="60">
        <f>SUM(I140:I261)</f>
        <v>23725536.909999996</v>
      </c>
      <c r="J262" s="51"/>
      <c r="K262" s="60">
        <f>SUM(K140:K261)</f>
        <v>21026118.039999999</v>
      </c>
    </row>
    <row r="263" spans="1:14" s="12" customFormat="1" x14ac:dyDescent="0.25">
      <c r="A263" s="8"/>
      <c r="B263" s="8"/>
      <c r="C263" s="8" t="s">
        <v>443</v>
      </c>
      <c r="D263" s="8"/>
      <c r="E263" s="8"/>
      <c r="F263" s="8"/>
      <c r="G263" s="8"/>
      <c r="H263" s="49" t="s">
        <v>6</v>
      </c>
      <c r="I263" s="50">
        <f>I262+I136</f>
        <v>56386883.309999987</v>
      </c>
      <c r="J263" s="51" t="s">
        <v>6</v>
      </c>
      <c r="K263" s="50">
        <f>K262+K136</f>
        <v>54145928.060000002</v>
      </c>
      <c r="M263" s="12" t="e">
        <f>#REF!/#REF!</f>
        <v>#REF!</v>
      </c>
      <c r="N263" s="12" t="e">
        <f>#REF!/#REF!</f>
        <v>#REF!</v>
      </c>
    </row>
    <row r="264" spans="1:14" s="12" customFormat="1" x14ac:dyDescent="0.25">
      <c r="A264" s="8" t="s">
        <v>444</v>
      </c>
      <c r="B264" s="8"/>
      <c r="C264" s="8"/>
      <c r="D264" s="8"/>
      <c r="E264" s="8"/>
      <c r="F264" s="8"/>
      <c r="G264" s="8"/>
      <c r="H264" s="49" t="s">
        <v>6</v>
      </c>
      <c r="I264" s="57">
        <f>I95-I263</f>
        <v>15045132.350000009</v>
      </c>
      <c r="J264" s="49" t="s">
        <v>6</v>
      </c>
      <c r="K264" s="57">
        <f>K95-K263</f>
        <v>10703739.829999998</v>
      </c>
    </row>
    <row r="265" spans="1:14" x14ac:dyDescent="0.25">
      <c r="A265" s="3"/>
      <c r="B265" s="3"/>
      <c r="C265" s="99" t="s">
        <v>445</v>
      </c>
      <c r="D265" s="99"/>
      <c r="E265" s="99"/>
      <c r="F265" s="99"/>
      <c r="G265" s="99"/>
      <c r="H265" s="3"/>
      <c r="I265" s="43"/>
      <c r="J265" s="38"/>
      <c r="K265" s="44"/>
    </row>
    <row r="266" spans="1:14" x14ac:dyDescent="0.25">
      <c r="A266" s="3"/>
      <c r="B266" s="3"/>
      <c r="C266" s="3"/>
      <c r="D266" s="3" t="s">
        <v>446</v>
      </c>
      <c r="E266" s="3"/>
      <c r="F266" s="3"/>
      <c r="G266" s="3"/>
      <c r="H266" s="3"/>
      <c r="I266" s="43">
        <v>6820.1900000000005</v>
      </c>
      <c r="J266" s="38"/>
      <c r="K266" s="44">
        <v>6964.02</v>
      </c>
    </row>
    <row r="267" spans="1:14" x14ac:dyDescent="0.25">
      <c r="A267" s="3"/>
      <c r="B267" s="3"/>
      <c r="C267" s="3"/>
      <c r="D267" s="3" t="s">
        <v>447</v>
      </c>
      <c r="E267" s="3"/>
      <c r="F267" s="3"/>
      <c r="G267" s="3"/>
      <c r="H267" s="3"/>
      <c r="I267" s="43">
        <v>0</v>
      </c>
      <c r="J267" s="38"/>
      <c r="K267" s="44">
        <v>0</v>
      </c>
    </row>
    <row r="268" spans="1:14" x14ac:dyDescent="0.25">
      <c r="A268" s="3"/>
      <c r="B268" s="3"/>
      <c r="C268" s="3"/>
      <c r="D268" s="3" t="s">
        <v>448</v>
      </c>
      <c r="E268" s="3"/>
      <c r="F268" s="3"/>
      <c r="G268" s="3"/>
      <c r="H268" s="3"/>
      <c r="I268" s="43">
        <v>1237310.53</v>
      </c>
      <c r="J268" s="38"/>
      <c r="K268" s="44">
        <v>1633938.81</v>
      </c>
    </row>
    <row r="269" spans="1:14" x14ac:dyDescent="0.25">
      <c r="A269" s="3"/>
      <c r="B269" s="3"/>
      <c r="C269" s="3"/>
      <c r="D269" s="3" t="s">
        <v>449</v>
      </c>
      <c r="E269" s="3"/>
      <c r="F269" s="3"/>
      <c r="G269" s="3"/>
      <c r="H269" s="3"/>
      <c r="I269" s="43">
        <v>0</v>
      </c>
      <c r="J269" s="38"/>
      <c r="K269" s="44">
        <v>0</v>
      </c>
    </row>
    <row r="270" spans="1:14" s="12" customFormat="1" x14ac:dyDescent="0.25">
      <c r="A270" s="8" t="s">
        <v>450</v>
      </c>
      <c r="B270" s="8"/>
      <c r="C270" s="8"/>
      <c r="D270" s="8"/>
      <c r="E270" s="8"/>
      <c r="F270" s="8"/>
      <c r="G270" s="8"/>
      <c r="H270" s="49" t="s">
        <v>6</v>
      </c>
      <c r="I270" s="50">
        <f>I264-I266-I267-I268-I269</f>
        <v>13801001.63000001</v>
      </c>
      <c r="J270" s="51" t="s">
        <v>6</v>
      </c>
      <c r="K270" s="50">
        <f>K264-K266-K267-K268-K269</f>
        <v>9062836.9999999981</v>
      </c>
    </row>
    <row r="271" spans="1:14" x14ac:dyDescent="0.25">
      <c r="A271" s="3" t="s">
        <v>451</v>
      </c>
      <c r="B271" s="3"/>
      <c r="C271" s="3" t="s">
        <v>452</v>
      </c>
      <c r="D271" s="3"/>
      <c r="E271" s="3"/>
      <c r="F271" s="3"/>
      <c r="G271" s="3"/>
      <c r="H271" s="3"/>
      <c r="I271" s="43"/>
      <c r="J271" s="38"/>
      <c r="K271" s="44"/>
    </row>
    <row r="272" spans="1:14" x14ac:dyDescent="0.25">
      <c r="A272" s="3"/>
      <c r="B272" s="3"/>
      <c r="C272" s="3" t="s">
        <v>453</v>
      </c>
      <c r="D272" s="3"/>
      <c r="E272" s="3"/>
      <c r="F272" s="3"/>
      <c r="G272" s="3"/>
      <c r="H272" s="3"/>
      <c r="I272" s="43">
        <v>0</v>
      </c>
      <c r="J272" s="38"/>
      <c r="K272" s="44">
        <v>0</v>
      </c>
    </row>
    <row r="273" spans="1:11" x14ac:dyDescent="0.25">
      <c r="A273" s="3"/>
      <c r="B273" s="3"/>
      <c r="C273" s="3" t="s">
        <v>454</v>
      </c>
      <c r="D273" s="3"/>
      <c r="E273" s="3"/>
      <c r="F273" s="3"/>
      <c r="G273" s="3"/>
      <c r="H273" s="3"/>
      <c r="I273" s="43">
        <v>0</v>
      </c>
      <c r="J273" s="38"/>
      <c r="K273" s="44">
        <v>0</v>
      </c>
    </row>
    <row r="274" spans="1:11" s="12" customFormat="1" x14ac:dyDescent="0.25">
      <c r="A274" s="8"/>
      <c r="B274" s="8"/>
      <c r="C274" s="8"/>
      <c r="D274" s="8" t="s">
        <v>455</v>
      </c>
      <c r="E274" s="8"/>
      <c r="F274" s="8"/>
      <c r="G274" s="8"/>
      <c r="H274" s="49" t="s">
        <v>6</v>
      </c>
      <c r="I274" s="50">
        <f>SUM(I272:I273)</f>
        <v>0</v>
      </c>
      <c r="J274" s="51" t="s">
        <v>6</v>
      </c>
      <c r="K274" s="52">
        <f>SUM(K272:K273)</f>
        <v>0</v>
      </c>
    </row>
    <row r="275" spans="1:11" s="12" customFormat="1" x14ac:dyDescent="0.25">
      <c r="A275" s="8"/>
      <c r="B275" s="8"/>
      <c r="C275" s="8"/>
      <c r="D275" s="8"/>
      <c r="E275" s="8"/>
      <c r="F275" s="8"/>
      <c r="G275" s="8"/>
      <c r="H275" s="8"/>
      <c r="I275" s="60"/>
      <c r="J275" s="90"/>
      <c r="K275" s="91"/>
    </row>
    <row r="276" spans="1:11" ht="15" customHeight="1" x14ac:dyDescent="0.25">
      <c r="A276" s="3" t="s">
        <v>456</v>
      </c>
      <c r="B276" s="3"/>
      <c r="C276" s="99" t="s">
        <v>457</v>
      </c>
      <c r="D276" s="99"/>
      <c r="E276" s="99"/>
      <c r="F276" s="99"/>
      <c r="G276" s="99"/>
      <c r="H276" s="3"/>
      <c r="I276" s="43">
        <v>454871.88</v>
      </c>
      <c r="J276" s="38"/>
      <c r="K276" s="44">
        <v>375868.89</v>
      </c>
    </row>
    <row r="277" spans="1:11" x14ac:dyDescent="0.25">
      <c r="A277" s="3"/>
      <c r="B277" s="3"/>
      <c r="C277" s="3" t="s">
        <v>458</v>
      </c>
      <c r="D277" s="3"/>
      <c r="E277" s="3"/>
      <c r="F277" s="3"/>
      <c r="G277" s="3"/>
      <c r="H277" s="3"/>
      <c r="I277" s="43">
        <v>22500</v>
      </c>
      <c r="J277" s="38"/>
      <c r="K277" s="44">
        <v>22500</v>
      </c>
    </row>
    <row r="278" spans="1:11" x14ac:dyDescent="0.25">
      <c r="A278" s="3"/>
      <c r="B278" s="3"/>
      <c r="C278" s="3" t="s">
        <v>459</v>
      </c>
      <c r="D278" s="3"/>
      <c r="E278" s="3"/>
      <c r="F278" s="3"/>
      <c r="G278" s="3"/>
      <c r="H278" s="3"/>
      <c r="I278" s="43">
        <v>0</v>
      </c>
      <c r="J278" s="38"/>
      <c r="K278" s="44">
        <v>0</v>
      </c>
    </row>
    <row r="279" spans="1:11" x14ac:dyDescent="0.25">
      <c r="A279" s="3"/>
      <c r="B279" s="3"/>
      <c r="C279" s="3" t="s">
        <v>460</v>
      </c>
      <c r="D279" s="3"/>
      <c r="E279" s="3"/>
      <c r="F279" s="3"/>
      <c r="G279" s="3"/>
      <c r="H279" s="3"/>
      <c r="I279" s="43">
        <v>0</v>
      </c>
      <c r="J279" s="38"/>
      <c r="K279" s="44">
        <v>0</v>
      </c>
    </row>
    <row r="280" spans="1:11" x14ac:dyDescent="0.25">
      <c r="A280" s="3"/>
      <c r="B280" s="3"/>
      <c r="C280" s="3" t="s">
        <v>461</v>
      </c>
      <c r="D280" s="3"/>
      <c r="E280" s="3"/>
      <c r="F280" s="3"/>
      <c r="G280" s="3"/>
      <c r="H280" s="3"/>
      <c r="I280" s="43">
        <v>2190857.65</v>
      </c>
      <c r="J280" s="38"/>
      <c r="K280" s="44">
        <v>3371397.67</v>
      </c>
    </row>
    <row r="281" spans="1:11" x14ac:dyDescent="0.25">
      <c r="A281" s="3"/>
      <c r="B281" s="3"/>
      <c r="C281" s="3" t="s">
        <v>462</v>
      </c>
      <c r="D281" s="3"/>
      <c r="E281" s="3"/>
      <c r="F281" s="3"/>
      <c r="G281" s="3"/>
      <c r="H281" s="36"/>
      <c r="I281" s="43">
        <v>1276149.05</v>
      </c>
      <c r="J281" s="37"/>
      <c r="K281" s="44">
        <v>0</v>
      </c>
    </row>
    <row r="282" spans="1:11" s="12" customFormat="1" x14ac:dyDescent="0.25">
      <c r="A282" s="8"/>
      <c r="B282" s="8"/>
      <c r="C282" s="8"/>
      <c r="D282" s="8" t="s">
        <v>455</v>
      </c>
      <c r="E282" s="8"/>
      <c r="F282" s="8"/>
      <c r="G282" s="8"/>
      <c r="H282" s="56" t="s">
        <v>6</v>
      </c>
      <c r="I282" s="50">
        <f>SUM(I276:I281)</f>
        <v>3944378.58</v>
      </c>
      <c r="J282" s="58" t="s">
        <v>6</v>
      </c>
      <c r="K282" s="52">
        <f>SUM(K276:K281)</f>
        <v>3769766.56</v>
      </c>
    </row>
    <row r="283" spans="1:11" s="12" customFormat="1" x14ac:dyDescent="0.25">
      <c r="A283" s="8" t="s">
        <v>463</v>
      </c>
      <c r="B283" s="8"/>
      <c r="C283" s="8"/>
      <c r="D283" s="8"/>
      <c r="E283" s="8"/>
      <c r="F283" s="8"/>
      <c r="G283" s="8"/>
      <c r="H283" s="49" t="s">
        <v>6</v>
      </c>
      <c r="I283" s="50">
        <f>I270+I274-I282</f>
        <v>9856623.0500000101</v>
      </c>
      <c r="J283" s="49" t="s">
        <v>6</v>
      </c>
      <c r="K283" s="50">
        <f>K270+K274-K282</f>
        <v>5293070.4399999976</v>
      </c>
    </row>
    <row r="284" spans="1:11" x14ac:dyDescent="0.25">
      <c r="A284" s="34" t="s">
        <v>464</v>
      </c>
      <c r="B284" s="34"/>
      <c r="C284" s="3"/>
      <c r="D284" s="3"/>
      <c r="E284" s="3"/>
      <c r="F284" s="3"/>
      <c r="G284" s="3"/>
      <c r="H284" s="3"/>
      <c r="I284" s="43">
        <v>0</v>
      </c>
      <c r="J284" s="38"/>
      <c r="K284" s="44">
        <v>0</v>
      </c>
    </row>
    <row r="285" spans="1:11" x14ac:dyDescent="0.25">
      <c r="A285" s="3"/>
      <c r="B285" s="3"/>
      <c r="C285" s="3" t="s">
        <v>465</v>
      </c>
      <c r="D285" s="3"/>
      <c r="E285" s="3"/>
      <c r="F285" s="3"/>
      <c r="G285" s="3"/>
      <c r="H285" s="3"/>
      <c r="I285" s="43">
        <v>0</v>
      </c>
      <c r="J285" s="38"/>
      <c r="K285" s="44">
        <v>0</v>
      </c>
    </row>
    <row r="286" spans="1:11" x14ac:dyDescent="0.25">
      <c r="A286" s="3"/>
      <c r="B286" s="3"/>
      <c r="C286" s="99" t="s">
        <v>466</v>
      </c>
      <c r="D286" s="99"/>
      <c r="E286" s="99"/>
      <c r="F286" s="99"/>
      <c r="G286" s="99"/>
      <c r="H286" s="3"/>
      <c r="I286" s="43">
        <v>0</v>
      </c>
      <c r="J286" s="38"/>
      <c r="K286" s="44">
        <v>0</v>
      </c>
    </row>
    <row r="287" spans="1:11" x14ac:dyDescent="0.25">
      <c r="A287" s="3"/>
      <c r="B287" s="3"/>
      <c r="C287" s="99" t="s">
        <v>467</v>
      </c>
      <c r="D287" s="99"/>
      <c r="E287" s="99"/>
      <c r="F287" s="99"/>
      <c r="G287" s="99"/>
      <c r="H287" s="36"/>
      <c r="I287" s="45">
        <v>0</v>
      </c>
      <c r="J287" s="37"/>
      <c r="K287" s="46">
        <v>0</v>
      </c>
    </row>
    <row r="288" spans="1:11" s="12" customFormat="1" ht="14.25" customHeight="1" thickBot="1" x14ac:dyDescent="0.3">
      <c r="A288" s="8" t="s">
        <v>468</v>
      </c>
      <c r="B288" s="8"/>
      <c r="C288" s="8"/>
      <c r="D288" s="8"/>
      <c r="E288" s="8"/>
      <c r="F288" s="8"/>
      <c r="G288" s="8"/>
      <c r="H288" s="30" t="s">
        <v>6</v>
      </c>
      <c r="I288" s="53">
        <f>I283+I285+I286+I287</f>
        <v>9856623.0500000101</v>
      </c>
      <c r="J288" s="61" t="s">
        <v>6</v>
      </c>
      <c r="K288" s="53">
        <f>K283+K285+K286+K287</f>
        <v>5293070.4399999976</v>
      </c>
    </row>
    <row r="289" spans="1:11" s="12" customFormat="1" ht="14.25" customHeight="1" thickTop="1" x14ac:dyDescent="0.25">
      <c r="A289" s="8"/>
      <c r="B289" s="8"/>
      <c r="C289" s="8"/>
      <c r="D289" s="8"/>
      <c r="E289" s="8"/>
      <c r="F289" s="8"/>
      <c r="G289" s="8"/>
      <c r="H289" s="8"/>
      <c r="I289" s="60"/>
      <c r="J289" s="90"/>
      <c r="K289" s="60"/>
    </row>
    <row r="290" spans="1:11" ht="6" customHeight="1" x14ac:dyDescent="0.25">
      <c r="A290" s="3"/>
      <c r="B290" s="3"/>
      <c r="C290" s="3"/>
      <c r="D290" s="3"/>
      <c r="E290" s="3"/>
      <c r="F290" s="3"/>
      <c r="G290" s="3"/>
      <c r="H290" s="3"/>
      <c r="I290" s="54"/>
      <c r="J290" s="3"/>
      <c r="K290" s="3"/>
    </row>
    <row r="291" spans="1:11" x14ac:dyDescent="0.25">
      <c r="I291" s="39"/>
    </row>
    <row r="292" spans="1:11" x14ac:dyDescent="0.25">
      <c r="A292" s="95" t="s">
        <v>516</v>
      </c>
      <c r="B292" s="95"/>
      <c r="C292" s="95"/>
      <c r="D292" s="95"/>
      <c r="E292" s="95"/>
      <c r="F292" s="95"/>
      <c r="G292" s="95"/>
      <c r="H292" s="95"/>
      <c r="I292" s="95"/>
      <c r="J292" s="95"/>
      <c r="K292" s="95"/>
    </row>
    <row r="293" spans="1:11" x14ac:dyDescent="0.25">
      <c r="H293" s="40"/>
    </row>
    <row r="295" spans="1:11" x14ac:dyDescent="0.25">
      <c r="A295" s="7"/>
      <c r="B295" s="7"/>
      <c r="C295" s="7"/>
      <c r="D295" s="7"/>
      <c r="H295" s="41"/>
      <c r="I295" s="41"/>
    </row>
    <row r="296" spans="1:11" x14ac:dyDescent="0.25">
      <c r="A296" s="7"/>
      <c r="B296" s="7"/>
      <c r="C296" s="7"/>
      <c r="D296" s="7"/>
      <c r="H296" s="97"/>
      <c r="I296" s="97"/>
    </row>
  </sheetData>
  <sheetProtection algorithmName="SHA-512" hashValue="daoIQhRlzJBxw6KNQyJidHZjnEsDWLYcADoq0y3Xqf5RJSJQSweOo0jldnsxRYKqdm7DoMlOK8JNhhTadQC9Kg==" saltValue="ki6v6ByVT5IvOsKNna+I/w==" spinCount="100000" sheet="1" objects="1" scenarios="1" selectLockedCells="1" selectUnlockedCells="1"/>
  <mergeCells count="21">
    <mergeCell ref="M6:T6"/>
    <mergeCell ref="M7:T7"/>
    <mergeCell ref="M8:T8"/>
    <mergeCell ref="M9:T9"/>
    <mergeCell ref="A292:K292"/>
    <mergeCell ref="A1:K1"/>
    <mergeCell ref="A2:K2"/>
    <mergeCell ref="A3:K3"/>
    <mergeCell ref="A4:K4"/>
    <mergeCell ref="H296:I296"/>
    <mergeCell ref="C19:G19"/>
    <mergeCell ref="C20:G20"/>
    <mergeCell ref="D21:G21"/>
    <mergeCell ref="A28:G28"/>
    <mergeCell ref="A97:G97"/>
    <mergeCell ref="D184:G184"/>
    <mergeCell ref="E206:G206"/>
    <mergeCell ref="C265:G265"/>
    <mergeCell ref="C276:G276"/>
    <mergeCell ref="C286:G286"/>
    <mergeCell ref="C287:G287"/>
  </mergeCells>
  <printOptions horizontalCentered="1"/>
  <pageMargins left="1" right="1" top="1" bottom="1" header="0.19" footer="0.5"/>
  <pageSetup scale="67" firstPageNumber="10" orientation="portrait" useFirstPageNumber="1" horizontalDpi="4294967293" r:id="rId1"/>
  <headerFooter alignWithMargins="0">
    <oddFooter>&amp;C&amp;"Times New Roman,Regular"&amp;14&amp;P</oddFooter>
  </headerFooter>
  <rowBreaks count="5" manualBreakCount="5">
    <brk id="58" max="10" man="1"/>
    <brk id="115" max="10" man="1"/>
    <brk id="164" max="10" man="1"/>
    <brk id="216" max="10" man="1"/>
    <brk id="26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Normal="100" zoomScaleSheetLayoutView="100" workbookViewId="0">
      <selection sqref="A1:I56"/>
    </sheetView>
  </sheetViews>
  <sheetFormatPr defaultRowHeight="15.75" x14ac:dyDescent="0.25"/>
  <cols>
    <col min="1" max="1" width="2.42578125" style="2" customWidth="1"/>
    <col min="2" max="2" width="1.5703125" style="2" customWidth="1"/>
    <col min="3" max="4" width="1.28515625" style="2" customWidth="1"/>
    <col min="5" max="5" width="46.7109375" style="2" customWidth="1"/>
    <col min="6" max="6" width="3" style="2" customWidth="1"/>
    <col min="7" max="7" width="16.85546875" style="2" customWidth="1"/>
    <col min="8" max="8" width="2.42578125" style="2" customWidth="1"/>
    <col min="9" max="9" width="16.85546875" style="2" customWidth="1"/>
    <col min="10" max="16384" width="9.140625" style="2"/>
  </cols>
  <sheetData>
    <row r="1" spans="1:9" x14ac:dyDescent="0.25">
      <c r="A1" s="96" t="s">
        <v>504</v>
      </c>
      <c r="B1" s="96"/>
      <c r="C1" s="96"/>
      <c r="D1" s="96"/>
      <c r="E1" s="96"/>
      <c r="F1" s="96"/>
      <c r="G1" s="96"/>
      <c r="H1" s="96"/>
      <c r="I1" s="96"/>
    </row>
    <row r="2" spans="1:9" s="12" customFormat="1" x14ac:dyDescent="0.25">
      <c r="A2" s="96" t="s">
        <v>506</v>
      </c>
      <c r="B2" s="96"/>
      <c r="C2" s="96"/>
      <c r="D2" s="96"/>
      <c r="E2" s="96"/>
      <c r="F2" s="96"/>
      <c r="G2" s="96"/>
      <c r="H2" s="96"/>
      <c r="I2" s="96"/>
    </row>
    <row r="3" spans="1:9" x14ac:dyDescent="0.25">
      <c r="A3" s="95" t="s">
        <v>0</v>
      </c>
      <c r="B3" s="95"/>
      <c r="C3" s="95"/>
      <c r="D3" s="95"/>
      <c r="E3" s="95"/>
      <c r="F3" s="95"/>
      <c r="G3" s="95"/>
      <c r="H3" s="95"/>
      <c r="I3" s="95"/>
    </row>
    <row r="4" spans="1:9" x14ac:dyDescent="0.25">
      <c r="A4" s="97" t="s">
        <v>1</v>
      </c>
      <c r="B4" s="97"/>
      <c r="C4" s="97"/>
      <c r="D4" s="97"/>
      <c r="E4" s="97"/>
      <c r="F4" s="97"/>
      <c r="G4" s="97"/>
      <c r="H4" s="97"/>
      <c r="I4" s="97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s="12" customFormat="1" x14ac:dyDescent="0.25">
      <c r="A6" s="101"/>
      <c r="B6" s="101"/>
      <c r="C6" s="101"/>
      <c r="D6" s="101"/>
      <c r="E6" s="101"/>
      <c r="F6" s="27"/>
      <c r="G6" s="94">
        <v>2014</v>
      </c>
      <c r="H6" s="94"/>
      <c r="I6" s="94">
        <v>2013</v>
      </c>
    </row>
    <row r="7" spans="1:9" x14ac:dyDescent="0.25">
      <c r="A7" s="3" t="s">
        <v>469</v>
      </c>
      <c r="B7" s="3"/>
      <c r="C7" s="3"/>
      <c r="D7" s="3"/>
      <c r="E7" s="3"/>
      <c r="F7" s="14"/>
      <c r="G7" s="14"/>
      <c r="H7" s="14"/>
      <c r="I7" s="14"/>
    </row>
    <row r="8" spans="1:9" x14ac:dyDescent="0.25">
      <c r="A8" s="3"/>
      <c r="B8" s="3" t="s">
        <v>470</v>
      </c>
      <c r="C8" s="3"/>
      <c r="D8" s="3"/>
      <c r="E8" s="3"/>
      <c r="F8" s="14"/>
      <c r="G8" s="14"/>
      <c r="H8" s="14"/>
      <c r="I8" s="14"/>
    </row>
    <row r="9" spans="1:9" x14ac:dyDescent="0.25">
      <c r="A9" s="3"/>
      <c r="B9" s="3"/>
      <c r="C9" s="3" t="s">
        <v>471</v>
      </c>
      <c r="D9" s="3"/>
      <c r="E9" s="3"/>
      <c r="F9" s="14" t="s">
        <v>6</v>
      </c>
      <c r="G9" s="5">
        <v>59201977</v>
      </c>
      <c r="H9" s="14" t="s">
        <v>6</v>
      </c>
      <c r="I9" s="4">
        <v>52272584</v>
      </c>
    </row>
    <row r="10" spans="1:9" x14ac:dyDescent="0.25">
      <c r="A10" s="3"/>
      <c r="B10" s="3"/>
      <c r="C10" s="3" t="s">
        <v>472</v>
      </c>
      <c r="D10" s="3"/>
      <c r="E10" s="3"/>
      <c r="F10" s="14"/>
      <c r="G10" s="5">
        <v>4391698.0500000007</v>
      </c>
      <c r="H10" s="14"/>
      <c r="I10" s="4">
        <v>4372789.38</v>
      </c>
    </row>
    <row r="11" spans="1:9" x14ac:dyDescent="0.25">
      <c r="A11" s="3"/>
      <c r="B11" s="3"/>
      <c r="C11" s="99" t="s">
        <v>473</v>
      </c>
      <c r="D11" s="99"/>
      <c r="E11" s="99"/>
      <c r="F11" s="14"/>
      <c r="G11" s="5">
        <v>712221.89</v>
      </c>
      <c r="H11" s="14"/>
      <c r="I11" s="4">
        <v>354604.2</v>
      </c>
    </row>
    <row r="12" spans="1:9" x14ac:dyDescent="0.25">
      <c r="A12" s="3"/>
      <c r="B12" s="3"/>
      <c r="C12" s="3" t="s">
        <v>290</v>
      </c>
      <c r="D12" s="3"/>
      <c r="E12" s="3"/>
      <c r="F12" s="14"/>
      <c r="G12" s="5">
        <v>39295.39</v>
      </c>
      <c r="H12" s="14"/>
      <c r="I12" s="4">
        <v>37043.379999999997</v>
      </c>
    </row>
    <row r="13" spans="1:9" x14ac:dyDescent="0.25">
      <c r="A13" s="3"/>
      <c r="B13" s="3"/>
      <c r="C13" s="3" t="s">
        <v>287</v>
      </c>
      <c r="D13" s="3"/>
      <c r="E13" s="3"/>
      <c r="F13" s="14"/>
      <c r="G13" s="5">
        <v>0</v>
      </c>
      <c r="H13" s="14"/>
      <c r="I13" s="4">
        <v>0</v>
      </c>
    </row>
    <row r="14" spans="1:9" x14ac:dyDescent="0.25">
      <c r="A14" s="3"/>
      <c r="B14" s="3"/>
      <c r="C14" s="3" t="s">
        <v>474</v>
      </c>
      <c r="D14" s="3"/>
      <c r="E14" s="3"/>
      <c r="F14" s="14"/>
      <c r="G14" s="5">
        <v>29788345.700000003</v>
      </c>
      <c r="H14" s="14"/>
      <c r="I14" s="4">
        <v>18144260.359999999</v>
      </c>
    </row>
    <row r="15" spans="1:9" s="12" customFormat="1" x14ac:dyDescent="0.25">
      <c r="A15" s="8"/>
      <c r="B15" s="8"/>
      <c r="C15" s="8" t="s">
        <v>475</v>
      </c>
      <c r="D15" s="8"/>
      <c r="E15" s="8"/>
      <c r="F15" s="15" t="s">
        <v>6</v>
      </c>
      <c r="G15" s="16">
        <f>SUM(G9:G14)</f>
        <v>94133538.030000001</v>
      </c>
      <c r="H15" s="15" t="s">
        <v>6</v>
      </c>
      <c r="I15" s="17">
        <f>SUM(I9:I14)</f>
        <v>75181281.320000008</v>
      </c>
    </row>
    <row r="16" spans="1:9" x14ac:dyDescent="0.25">
      <c r="A16" s="3"/>
      <c r="B16" s="3" t="s">
        <v>476</v>
      </c>
      <c r="C16" s="3"/>
      <c r="D16" s="3"/>
      <c r="E16" s="3"/>
      <c r="F16" s="14"/>
      <c r="G16" s="5">
        <v>0</v>
      </c>
      <c r="H16" s="14"/>
      <c r="I16" s="4">
        <v>0</v>
      </c>
    </row>
    <row r="17" spans="1:9" x14ac:dyDescent="0.25">
      <c r="A17" s="3"/>
      <c r="B17" s="3"/>
      <c r="C17" s="3" t="s">
        <v>477</v>
      </c>
      <c r="D17" s="3"/>
      <c r="E17" s="3"/>
      <c r="F17" s="14"/>
      <c r="G17" s="5">
        <v>0</v>
      </c>
      <c r="H17" s="14"/>
      <c r="I17" s="4">
        <v>0</v>
      </c>
    </row>
    <row r="18" spans="1:9" x14ac:dyDescent="0.25">
      <c r="A18" s="3"/>
      <c r="B18" s="3"/>
      <c r="C18" s="3"/>
      <c r="D18" s="3" t="s">
        <v>478</v>
      </c>
      <c r="E18" s="3"/>
      <c r="F18" s="14"/>
      <c r="G18" s="5">
        <v>32767830.849999998</v>
      </c>
      <c r="H18" s="14"/>
      <c r="I18" s="4">
        <v>37955019.550000004</v>
      </c>
    </row>
    <row r="19" spans="1:9" x14ac:dyDescent="0.25">
      <c r="A19" s="3"/>
      <c r="B19" s="3"/>
      <c r="C19" s="3"/>
      <c r="D19" s="3" t="s">
        <v>479</v>
      </c>
      <c r="E19" s="3"/>
      <c r="F19" s="14"/>
      <c r="G19" s="5">
        <v>22284765.280000001</v>
      </c>
      <c r="H19" s="14"/>
      <c r="I19" s="4">
        <v>22683644.77</v>
      </c>
    </row>
    <row r="20" spans="1:9" x14ac:dyDescent="0.25">
      <c r="A20" s="3"/>
      <c r="B20" s="3"/>
      <c r="C20" s="3" t="s">
        <v>448</v>
      </c>
      <c r="D20" s="3"/>
      <c r="E20" s="3"/>
      <c r="F20" s="14"/>
      <c r="G20" s="5">
        <v>1237310.53</v>
      </c>
      <c r="H20" s="14"/>
      <c r="I20" s="4">
        <v>1610188.23</v>
      </c>
    </row>
    <row r="21" spans="1:9" x14ac:dyDescent="0.25">
      <c r="A21" s="3"/>
      <c r="B21" s="3"/>
      <c r="C21" s="3" t="s">
        <v>480</v>
      </c>
      <c r="D21" s="3"/>
      <c r="E21" s="3"/>
      <c r="F21" s="14"/>
      <c r="G21" s="5">
        <v>17746228.850000001</v>
      </c>
      <c r="H21" s="14"/>
      <c r="I21" s="4">
        <v>4207804.9000000004</v>
      </c>
    </row>
    <row r="22" spans="1:9" s="12" customFormat="1" x14ac:dyDescent="0.25">
      <c r="A22" s="8"/>
      <c r="B22" s="8"/>
      <c r="C22" s="8" t="s">
        <v>481</v>
      </c>
      <c r="D22" s="8"/>
      <c r="E22" s="8"/>
      <c r="F22" s="15" t="s">
        <v>6</v>
      </c>
      <c r="G22" s="16">
        <f>SUM(G16:G21)</f>
        <v>74036135.50999999</v>
      </c>
      <c r="H22" s="15" t="s">
        <v>6</v>
      </c>
      <c r="I22" s="17">
        <f>SUM(I16:I21)</f>
        <v>66456657.450000003</v>
      </c>
    </row>
    <row r="23" spans="1:9" s="12" customFormat="1" x14ac:dyDescent="0.25">
      <c r="A23" s="8"/>
      <c r="B23" s="8" t="s">
        <v>482</v>
      </c>
      <c r="C23" s="8"/>
      <c r="D23" s="8"/>
      <c r="E23" s="8"/>
      <c r="F23" s="15" t="s">
        <v>6</v>
      </c>
      <c r="G23" s="18">
        <f>G15-G22</f>
        <v>20097402.520000011</v>
      </c>
      <c r="H23" s="15" t="s">
        <v>6</v>
      </c>
      <c r="I23" s="19">
        <f>I15-I22</f>
        <v>8724623.8700000048</v>
      </c>
    </row>
    <row r="24" spans="1:9" s="12" customFormat="1" x14ac:dyDescent="0.25">
      <c r="A24" s="8"/>
      <c r="B24" s="8"/>
      <c r="C24" s="8"/>
      <c r="D24" s="8"/>
      <c r="E24" s="8"/>
      <c r="F24" s="15"/>
      <c r="G24" s="22"/>
      <c r="H24" s="15"/>
      <c r="I24" s="9"/>
    </row>
    <row r="25" spans="1:9" x14ac:dyDescent="0.25">
      <c r="A25" s="3" t="s">
        <v>483</v>
      </c>
      <c r="B25" s="3"/>
      <c r="C25" s="3"/>
      <c r="D25" s="3"/>
      <c r="E25" s="3"/>
      <c r="F25" s="14"/>
      <c r="G25" s="5"/>
      <c r="H25" s="14"/>
      <c r="I25" s="4"/>
    </row>
    <row r="26" spans="1:9" x14ac:dyDescent="0.25">
      <c r="A26" s="3"/>
      <c r="B26" s="3" t="s">
        <v>470</v>
      </c>
      <c r="C26" s="3"/>
      <c r="D26" s="3"/>
      <c r="E26" s="3"/>
      <c r="F26" s="14"/>
      <c r="G26" s="5"/>
      <c r="H26" s="14"/>
      <c r="I26" s="4"/>
    </row>
    <row r="27" spans="1:9" x14ac:dyDescent="0.25">
      <c r="A27" s="3"/>
      <c r="B27" s="3"/>
      <c r="C27" s="3" t="s">
        <v>484</v>
      </c>
      <c r="D27" s="3"/>
      <c r="E27" s="3"/>
      <c r="F27" s="14"/>
      <c r="G27" s="5">
        <v>0</v>
      </c>
      <c r="H27" s="14"/>
      <c r="I27" s="4">
        <v>0</v>
      </c>
    </row>
    <row r="28" spans="1:9" x14ac:dyDescent="0.25">
      <c r="A28" s="3"/>
      <c r="B28" s="3"/>
      <c r="C28" s="3" t="s">
        <v>485</v>
      </c>
      <c r="D28" s="3"/>
      <c r="E28" s="3"/>
      <c r="F28" s="14"/>
      <c r="G28" s="5">
        <v>0</v>
      </c>
      <c r="H28" s="14"/>
      <c r="I28" s="4">
        <v>0</v>
      </c>
    </row>
    <row r="29" spans="1:9" x14ac:dyDescent="0.25">
      <c r="A29" s="3"/>
      <c r="B29" s="3"/>
      <c r="C29" s="3" t="s">
        <v>486</v>
      </c>
      <c r="D29" s="3"/>
      <c r="E29" s="3"/>
      <c r="F29" s="14"/>
      <c r="G29" s="5">
        <v>0</v>
      </c>
      <c r="H29" s="14"/>
      <c r="I29" s="4">
        <v>0</v>
      </c>
    </row>
    <row r="30" spans="1:9" s="12" customFormat="1" x14ac:dyDescent="0.25">
      <c r="A30" s="8"/>
      <c r="B30" s="8"/>
      <c r="C30" s="8" t="s">
        <v>475</v>
      </c>
      <c r="D30" s="8"/>
      <c r="E30" s="8"/>
      <c r="F30" s="15" t="s">
        <v>6</v>
      </c>
      <c r="G30" s="16">
        <f>SUM(G27:G29)</f>
        <v>0</v>
      </c>
      <c r="H30" s="15" t="s">
        <v>6</v>
      </c>
      <c r="I30" s="17">
        <f>SUM(I27:I29)</f>
        <v>0</v>
      </c>
    </row>
    <row r="31" spans="1:9" x14ac:dyDescent="0.25">
      <c r="A31" s="3"/>
      <c r="B31" s="3" t="s">
        <v>476</v>
      </c>
      <c r="C31" s="3"/>
      <c r="D31" s="3"/>
      <c r="E31" s="3"/>
      <c r="F31" s="14"/>
      <c r="G31" s="5"/>
      <c r="H31" s="14"/>
      <c r="I31" s="4"/>
    </row>
    <row r="32" spans="1:9" x14ac:dyDescent="0.25">
      <c r="A32" s="3"/>
      <c r="B32" s="3"/>
      <c r="C32" s="99" t="s">
        <v>487</v>
      </c>
      <c r="D32" s="99"/>
      <c r="E32" s="99"/>
      <c r="F32" s="14"/>
      <c r="G32" s="5">
        <v>0</v>
      </c>
      <c r="H32" s="14"/>
      <c r="I32" s="4">
        <v>0</v>
      </c>
    </row>
    <row r="33" spans="1:9" x14ac:dyDescent="0.25">
      <c r="A33" s="3"/>
      <c r="B33" s="3"/>
      <c r="C33" s="3"/>
      <c r="D33" s="3" t="s">
        <v>214</v>
      </c>
      <c r="E33" s="3"/>
      <c r="F33" s="14"/>
      <c r="G33" s="5">
        <v>3713676.03</v>
      </c>
      <c r="H33" s="14"/>
      <c r="I33" s="4">
        <v>1940738.28</v>
      </c>
    </row>
    <row r="34" spans="1:9" x14ac:dyDescent="0.25">
      <c r="A34" s="3"/>
      <c r="B34" s="3"/>
      <c r="C34" s="3" t="s">
        <v>488</v>
      </c>
      <c r="D34" s="3"/>
      <c r="E34" s="3"/>
      <c r="F34" s="14"/>
      <c r="G34" s="5">
        <v>0</v>
      </c>
      <c r="H34" s="14"/>
      <c r="I34" s="4">
        <v>0</v>
      </c>
    </row>
    <row r="35" spans="1:9" x14ac:dyDescent="0.25">
      <c r="A35" s="3"/>
      <c r="B35" s="3"/>
      <c r="C35" s="3" t="s">
        <v>489</v>
      </c>
      <c r="D35" s="3"/>
      <c r="E35" s="3"/>
      <c r="F35" s="14"/>
      <c r="G35" s="20">
        <v>0</v>
      </c>
      <c r="H35" s="14"/>
      <c r="I35" s="21">
        <v>0</v>
      </c>
    </row>
    <row r="36" spans="1:9" s="12" customFormat="1" x14ac:dyDescent="0.25">
      <c r="A36" s="8"/>
      <c r="B36" s="8"/>
      <c r="C36" s="8" t="s">
        <v>481</v>
      </c>
      <c r="D36" s="8"/>
      <c r="E36" s="8"/>
      <c r="F36" s="15" t="s">
        <v>6</v>
      </c>
      <c r="G36" s="18">
        <f>SUM(G32:G35)</f>
        <v>3713676.03</v>
      </c>
      <c r="H36" s="15" t="s">
        <v>6</v>
      </c>
      <c r="I36" s="19">
        <f>SUM(I32:I35)</f>
        <v>1940738.28</v>
      </c>
    </row>
    <row r="37" spans="1:9" s="12" customFormat="1" x14ac:dyDescent="0.25">
      <c r="A37" s="8"/>
      <c r="B37" s="8" t="s">
        <v>482</v>
      </c>
      <c r="C37" s="8"/>
      <c r="D37" s="8"/>
      <c r="E37" s="8"/>
      <c r="F37" s="15" t="s">
        <v>6</v>
      </c>
      <c r="G37" s="18">
        <f>G30-G33</f>
        <v>-3713676.03</v>
      </c>
      <c r="H37" s="15" t="s">
        <v>6</v>
      </c>
      <c r="I37" s="19">
        <f>I30-I36</f>
        <v>-1940738.28</v>
      </c>
    </row>
    <row r="38" spans="1:9" s="12" customFormat="1" x14ac:dyDescent="0.25">
      <c r="A38" s="8"/>
      <c r="B38" s="8"/>
      <c r="C38" s="8"/>
      <c r="D38" s="8"/>
      <c r="E38" s="8"/>
      <c r="F38" s="15"/>
      <c r="G38" s="22"/>
      <c r="H38" s="15"/>
      <c r="I38" s="9"/>
    </row>
    <row r="39" spans="1:9" x14ac:dyDescent="0.25">
      <c r="A39" s="3" t="s">
        <v>490</v>
      </c>
      <c r="B39" s="3"/>
      <c r="C39" s="3"/>
      <c r="D39" s="3"/>
      <c r="E39" s="3"/>
      <c r="F39" s="14"/>
      <c r="G39" s="5"/>
      <c r="H39" s="14"/>
      <c r="I39" s="4"/>
    </row>
    <row r="40" spans="1:9" x14ac:dyDescent="0.25">
      <c r="A40" s="3"/>
      <c r="B40" s="3" t="s">
        <v>470</v>
      </c>
      <c r="C40" s="3"/>
      <c r="D40" s="3"/>
      <c r="E40" s="3"/>
      <c r="F40" s="14"/>
      <c r="G40" s="5"/>
      <c r="H40" s="14"/>
      <c r="I40" s="4"/>
    </row>
    <row r="41" spans="1:9" x14ac:dyDescent="0.25">
      <c r="A41" s="3"/>
      <c r="B41" s="3"/>
      <c r="C41" s="3" t="s">
        <v>491</v>
      </c>
      <c r="D41" s="3"/>
      <c r="E41" s="3"/>
      <c r="F41" s="14"/>
      <c r="G41" s="5">
        <v>0</v>
      </c>
      <c r="H41" s="14"/>
      <c r="I41" s="4">
        <v>0</v>
      </c>
    </row>
    <row r="42" spans="1:9" x14ac:dyDescent="0.25">
      <c r="A42" s="3"/>
      <c r="B42" s="3"/>
      <c r="C42" s="3" t="s">
        <v>492</v>
      </c>
      <c r="D42" s="3"/>
      <c r="E42" s="3"/>
      <c r="F42" s="14"/>
      <c r="G42" s="21">
        <v>292598</v>
      </c>
      <c r="H42" s="14"/>
      <c r="I42" s="21">
        <v>292598</v>
      </c>
    </row>
    <row r="43" spans="1:9" s="12" customFormat="1" x14ac:dyDescent="0.25">
      <c r="A43" s="8"/>
      <c r="B43" s="8"/>
      <c r="C43" s="8" t="s">
        <v>475</v>
      </c>
      <c r="D43" s="8"/>
      <c r="E43" s="8"/>
      <c r="F43" s="15" t="s">
        <v>6</v>
      </c>
      <c r="G43" s="18">
        <f>SUM(G41:G42)</f>
        <v>292598</v>
      </c>
      <c r="H43" s="15" t="s">
        <v>6</v>
      </c>
      <c r="I43" s="19">
        <f>SUM(I41:I42)</f>
        <v>292598</v>
      </c>
    </row>
    <row r="44" spans="1:9" s="12" customFormat="1" x14ac:dyDescent="0.25">
      <c r="A44" s="8"/>
      <c r="B44" s="8"/>
      <c r="C44" s="8"/>
      <c r="D44" s="8"/>
      <c r="E44" s="8"/>
      <c r="F44" s="15"/>
      <c r="G44" s="22"/>
      <c r="H44" s="15"/>
      <c r="I44" s="9"/>
    </row>
    <row r="45" spans="1:9" x14ac:dyDescent="0.25">
      <c r="A45" s="3"/>
      <c r="B45" s="3" t="s">
        <v>476</v>
      </c>
      <c r="C45" s="3"/>
      <c r="D45" s="3"/>
      <c r="E45" s="3"/>
      <c r="F45" s="14"/>
      <c r="G45" s="5"/>
      <c r="H45" s="14"/>
      <c r="I45" s="4"/>
    </row>
    <row r="46" spans="1:9" x14ac:dyDescent="0.25">
      <c r="A46" s="3"/>
      <c r="B46" s="3"/>
      <c r="C46" s="3" t="s">
        <v>493</v>
      </c>
      <c r="D46" s="3"/>
      <c r="E46" s="3"/>
      <c r="F46" s="14"/>
      <c r="G46" s="5">
        <v>0</v>
      </c>
      <c r="H46" s="14"/>
      <c r="I46" s="4">
        <v>0</v>
      </c>
    </row>
    <row r="47" spans="1:9" x14ac:dyDescent="0.25">
      <c r="A47" s="3"/>
      <c r="B47" s="3"/>
      <c r="C47" s="3" t="s">
        <v>494</v>
      </c>
      <c r="D47" s="3"/>
      <c r="E47" s="3"/>
      <c r="F47" s="14"/>
      <c r="G47" s="20">
        <v>4862758.58</v>
      </c>
      <c r="H47" s="14"/>
      <c r="I47" s="21">
        <v>5072371.74</v>
      </c>
    </row>
    <row r="48" spans="1:9" s="12" customFormat="1" x14ac:dyDescent="0.25">
      <c r="A48" s="8"/>
      <c r="B48" s="8"/>
      <c r="C48" s="8" t="s">
        <v>481</v>
      </c>
      <c r="D48" s="8"/>
      <c r="E48" s="8"/>
      <c r="F48" s="15" t="s">
        <v>6</v>
      </c>
      <c r="G48" s="18">
        <f>SUM(G46:G47)</f>
        <v>4862758.58</v>
      </c>
      <c r="H48" s="15" t="s">
        <v>6</v>
      </c>
      <c r="I48" s="19">
        <f>SUM(I46:I47)</f>
        <v>5072371.74</v>
      </c>
    </row>
    <row r="49" spans="1:9" s="12" customFormat="1" x14ac:dyDescent="0.25">
      <c r="A49" s="8"/>
      <c r="B49" s="8" t="s">
        <v>482</v>
      </c>
      <c r="C49" s="8"/>
      <c r="D49" s="8"/>
      <c r="E49" s="8"/>
      <c r="F49" s="15" t="s">
        <v>6</v>
      </c>
      <c r="G49" s="18">
        <f>G43-G48</f>
        <v>-4570160.58</v>
      </c>
      <c r="H49" s="15" t="s">
        <v>6</v>
      </c>
      <c r="I49" s="19">
        <f>I43-I48</f>
        <v>-4779773.74</v>
      </c>
    </row>
    <row r="50" spans="1:9" s="12" customFormat="1" x14ac:dyDescent="0.25">
      <c r="A50" s="8" t="s">
        <v>495</v>
      </c>
      <c r="B50" s="8"/>
      <c r="C50" s="8"/>
      <c r="D50" s="8"/>
      <c r="E50" s="8"/>
      <c r="F50" s="15" t="s">
        <v>6</v>
      </c>
      <c r="G50" s="22">
        <f>G23+G37+G49</f>
        <v>11813565.910000011</v>
      </c>
      <c r="H50" s="15" t="s">
        <v>6</v>
      </c>
      <c r="I50" s="9">
        <v>2004111.8499999992</v>
      </c>
    </row>
    <row r="51" spans="1:9" x14ac:dyDescent="0.25">
      <c r="A51" s="3" t="s">
        <v>496</v>
      </c>
      <c r="B51" s="3"/>
      <c r="C51" s="3"/>
      <c r="D51" s="3"/>
      <c r="E51" s="3"/>
      <c r="F51" s="14"/>
      <c r="G51" s="20">
        <v>12456389.51</v>
      </c>
      <c r="H51" s="14"/>
      <c r="I51" s="21">
        <v>10452277.66</v>
      </c>
    </row>
    <row r="52" spans="1:9" ht="17.25" customHeight="1" thickBot="1" x14ac:dyDescent="0.3">
      <c r="A52" s="8" t="s">
        <v>497</v>
      </c>
      <c r="B52" s="8"/>
      <c r="C52" s="8"/>
      <c r="D52" s="8"/>
      <c r="E52" s="8"/>
      <c r="F52" s="15" t="s">
        <v>6</v>
      </c>
      <c r="G52" s="23">
        <f>SUM(G50:G51)</f>
        <v>24269955.420000009</v>
      </c>
      <c r="H52" s="15" t="s">
        <v>6</v>
      </c>
      <c r="I52" s="24">
        <f>SUM(I50:I51)</f>
        <v>12456389.51</v>
      </c>
    </row>
    <row r="53" spans="1:9" ht="4.5" customHeight="1" thickTop="1" x14ac:dyDescent="0.25">
      <c r="A53" s="3"/>
      <c r="B53" s="3"/>
      <c r="C53" s="3"/>
      <c r="D53" s="3"/>
      <c r="E53" s="3"/>
      <c r="F53" s="14"/>
      <c r="G53" s="14"/>
      <c r="H53" s="14"/>
      <c r="I53" s="14"/>
    </row>
    <row r="54" spans="1:9" ht="4.5" customHeight="1" x14ac:dyDescent="0.25">
      <c r="A54" s="3"/>
      <c r="B54" s="3"/>
      <c r="C54" s="3"/>
      <c r="D54" s="3"/>
      <c r="E54" s="3"/>
      <c r="F54" s="14"/>
      <c r="G54" s="14"/>
    </row>
    <row r="55" spans="1:9" x14ac:dyDescent="0.25">
      <c r="F55" s="25"/>
      <c r="G55" s="25"/>
    </row>
    <row r="56" spans="1:9" x14ac:dyDescent="0.25">
      <c r="A56" s="95" t="s">
        <v>516</v>
      </c>
      <c r="B56" s="95"/>
      <c r="C56" s="95"/>
      <c r="D56" s="95"/>
      <c r="E56" s="95"/>
      <c r="F56" s="95"/>
      <c r="G56" s="95"/>
      <c r="H56" s="95"/>
      <c r="I56" s="95"/>
    </row>
    <row r="57" spans="1:9" x14ac:dyDescent="0.25">
      <c r="F57" s="25"/>
      <c r="G57" s="25"/>
    </row>
    <row r="58" spans="1:9" x14ac:dyDescent="0.25">
      <c r="F58" s="100"/>
      <c r="G58" s="100"/>
    </row>
    <row r="59" spans="1:9" x14ac:dyDescent="0.25">
      <c r="F59" s="100"/>
      <c r="G59" s="100"/>
    </row>
    <row r="60" spans="1:9" x14ac:dyDescent="0.25">
      <c r="F60" s="25"/>
      <c r="G60" s="25"/>
    </row>
    <row r="61" spans="1:9" x14ac:dyDescent="0.25">
      <c r="F61" s="25"/>
      <c r="G61" s="25"/>
    </row>
    <row r="62" spans="1:9" x14ac:dyDescent="0.25">
      <c r="F62" s="25"/>
      <c r="G62" s="25"/>
    </row>
    <row r="63" spans="1:9" x14ac:dyDescent="0.25">
      <c r="F63" s="25"/>
      <c r="G63" s="25"/>
    </row>
    <row r="64" spans="1:9" x14ac:dyDescent="0.25">
      <c r="F64" s="25"/>
      <c r="G64" s="25"/>
    </row>
    <row r="65" spans="6:7" x14ac:dyDescent="0.25">
      <c r="F65" s="25"/>
      <c r="G65" s="25"/>
    </row>
    <row r="66" spans="6:7" x14ac:dyDescent="0.25">
      <c r="F66" s="25"/>
      <c r="G66" s="25"/>
    </row>
    <row r="67" spans="6:7" x14ac:dyDescent="0.25">
      <c r="F67" s="25"/>
      <c r="G67" s="25"/>
    </row>
    <row r="68" spans="6:7" x14ac:dyDescent="0.25">
      <c r="F68" s="25"/>
      <c r="G68" s="25"/>
    </row>
    <row r="69" spans="6:7" x14ac:dyDescent="0.25">
      <c r="F69" s="25"/>
      <c r="G69" s="25"/>
    </row>
    <row r="70" spans="6:7" x14ac:dyDescent="0.25">
      <c r="F70" s="25"/>
      <c r="G70" s="25"/>
    </row>
    <row r="71" spans="6:7" x14ac:dyDescent="0.25">
      <c r="F71" s="25"/>
      <c r="G71" s="25"/>
    </row>
    <row r="72" spans="6:7" x14ac:dyDescent="0.25">
      <c r="F72" s="25"/>
      <c r="G72" s="25"/>
    </row>
    <row r="73" spans="6:7" x14ac:dyDescent="0.25">
      <c r="F73" s="25"/>
      <c r="G73" s="25"/>
    </row>
    <row r="74" spans="6:7" x14ac:dyDescent="0.25">
      <c r="F74" s="25"/>
      <c r="G74" s="25"/>
    </row>
    <row r="75" spans="6:7" x14ac:dyDescent="0.25">
      <c r="F75" s="25"/>
      <c r="G75" s="25"/>
    </row>
    <row r="76" spans="6:7" x14ac:dyDescent="0.25">
      <c r="F76" s="25"/>
      <c r="G76" s="25"/>
    </row>
    <row r="77" spans="6:7" x14ac:dyDescent="0.25">
      <c r="F77" s="25"/>
      <c r="G77" s="25"/>
    </row>
    <row r="78" spans="6:7" x14ac:dyDescent="0.25">
      <c r="F78" s="25"/>
      <c r="G78" s="25"/>
    </row>
    <row r="79" spans="6:7" x14ac:dyDescent="0.25">
      <c r="F79" s="25"/>
      <c r="G79" s="25"/>
    </row>
    <row r="80" spans="6:7" x14ac:dyDescent="0.25">
      <c r="F80" s="25"/>
      <c r="G80" s="25"/>
    </row>
    <row r="81" spans="6:7" x14ac:dyDescent="0.25">
      <c r="F81" s="25"/>
      <c r="G81" s="25"/>
    </row>
    <row r="82" spans="6:7" x14ac:dyDescent="0.25">
      <c r="F82" s="25"/>
      <c r="G82" s="25"/>
    </row>
    <row r="83" spans="6:7" x14ac:dyDescent="0.25">
      <c r="F83" s="25"/>
      <c r="G83" s="25"/>
    </row>
    <row r="84" spans="6:7" x14ac:dyDescent="0.25">
      <c r="F84" s="25"/>
      <c r="G84" s="25"/>
    </row>
    <row r="85" spans="6:7" x14ac:dyDescent="0.25">
      <c r="F85" s="25"/>
      <c r="G85" s="25"/>
    </row>
    <row r="86" spans="6:7" x14ac:dyDescent="0.25">
      <c r="F86" s="25"/>
      <c r="G86" s="25"/>
    </row>
    <row r="87" spans="6:7" x14ac:dyDescent="0.25">
      <c r="F87" s="25"/>
      <c r="G87" s="25"/>
    </row>
    <row r="88" spans="6:7" x14ac:dyDescent="0.25">
      <c r="F88" s="25"/>
      <c r="G88" s="25"/>
    </row>
    <row r="89" spans="6:7" x14ac:dyDescent="0.25">
      <c r="F89" s="25"/>
      <c r="G89" s="25"/>
    </row>
    <row r="90" spans="6:7" x14ac:dyDescent="0.25">
      <c r="F90" s="25"/>
      <c r="G90" s="25"/>
    </row>
    <row r="91" spans="6:7" x14ac:dyDescent="0.25">
      <c r="F91" s="25"/>
      <c r="G91" s="25"/>
    </row>
  </sheetData>
  <sheetProtection algorithmName="SHA-512" hashValue="s54f9NvY2NMliUo+/R7XHCAnAEsiw61fvQHfuriYw57PqoIEvt74Y3R6ghgJXzaX+LwoRaQqGydJraytHF1y3w==" saltValue="PJ9H3EmThcOuYc0j6yQGhw==" spinCount="100000" sheet="1" objects="1" scenarios="1" selectLockedCells="1" selectUnlockedCells="1"/>
  <mergeCells count="10">
    <mergeCell ref="C32:E32"/>
    <mergeCell ref="F58:G58"/>
    <mergeCell ref="F59:G59"/>
    <mergeCell ref="A6:E6"/>
    <mergeCell ref="A1:I1"/>
    <mergeCell ref="A2:I2"/>
    <mergeCell ref="A3:I3"/>
    <mergeCell ref="A4:I4"/>
    <mergeCell ref="C11:E11"/>
    <mergeCell ref="A56:I56"/>
  </mergeCells>
  <printOptions horizontalCentered="1"/>
  <pageMargins left="1" right="1" top="1" bottom="1" header="0.3" footer="0.5"/>
  <pageSetup scale="75" firstPageNumber="16" orientation="portrait" useFirstPageNumber="1" horizontalDpi="4294967293" r:id="rId1"/>
  <headerFooter alignWithMargins="0">
    <oddFooter>&amp;C&amp;"Times New Roman,Regular"&amp;12&amp;P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zoomScaleSheetLayoutView="100" workbookViewId="0">
      <selection sqref="A1:J24"/>
    </sheetView>
  </sheetViews>
  <sheetFormatPr defaultRowHeight="15.75" x14ac:dyDescent="0.25"/>
  <cols>
    <col min="1" max="1" width="11.85546875" style="2" customWidth="1"/>
    <col min="2" max="2" width="3.42578125" style="2" customWidth="1"/>
    <col min="3" max="3" width="2.85546875" style="2" customWidth="1"/>
    <col min="4" max="4" width="31.85546875" style="2" customWidth="1"/>
    <col min="5" max="5" width="4" style="2" customWidth="1"/>
    <col min="6" max="6" width="15.85546875" style="2" customWidth="1"/>
    <col min="7" max="7" width="2" style="2" customWidth="1"/>
    <col min="8" max="8" width="4" style="2" customWidth="1"/>
    <col min="9" max="9" width="15.28515625" style="2" customWidth="1"/>
    <col min="10" max="10" width="2" style="2" hidden="1" customWidth="1"/>
    <col min="11" max="16384" width="9.140625" style="2"/>
  </cols>
  <sheetData>
    <row r="1" spans="1:10" x14ac:dyDescent="0.25">
      <c r="A1" s="96" t="s">
        <v>504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25">
      <c r="A2" s="96" t="s">
        <v>505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25">
      <c r="A3" s="95" t="s">
        <v>0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x14ac:dyDescent="0.25">
      <c r="A4" s="95" t="s">
        <v>501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2.75" customHeight="1" x14ac:dyDescent="0.25">
      <c r="A6" s="102"/>
      <c r="B6" s="102"/>
      <c r="C6" s="102"/>
      <c r="D6" s="102"/>
      <c r="E6" s="102">
        <v>2014</v>
      </c>
      <c r="F6" s="102"/>
      <c r="G6" s="102"/>
      <c r="H6" s="102">
        <v>2013</v>
      </c>
      <c r="I6" s="102"/>
      <c r="J6" s="102"/>
    </row>
    <row r="7" spans="1:10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</row>
    <row r="8" spans="1:10" ht="9" customHeight="1" x14ac:dyDescent="0.25">
      <c r="A8" s="3"/>
      <c r="B8" s="3"/>
      <c r="C8" s="3"/>
      <c r="D8" s="3"/>
      <c r="E8" s="3"/>
      <c r="F8" s="4"/>
      <c r="G8" s="3"/>
      <c r="H8" s="3"/>
      <c r="I8" s="4"/>
      <c r="J8" s="3"/>
    </row>
    <row r="9" spans="1:10" x14ac:dyDescent="0.25">
      <c r="A9" s="8" t="s">
        <v>518</v>
      </c>
      <c r="B9" s="3"/>
      <c r="C9" s="3"/>
      <c r="D9" s="3"/>
      <c r="E9" s="3" t="s">
        <v>6</v>
      </c>
      <c r="F9" s="5">
        <v>73213235.090000004</v>
      </c>
      <c r="G9" s="3"/>
      <c r="H9" s="3" t="s">
        <v>6</v>
      </c>
      <c r="I9" s="4">
        <v>72348664.970000014</v>
      </c>
      <c r="J9" s="3"/>
    </row>
    <row r="10" spans="1:10" x14ac:dyDescent="0.25">
      <c r="A10" s="3" t="s">
        <v>498</v>
      </c>
      <c r="B10" s="3" t="s">
        <v>499</v>
      </c>
      <c r="C10" s="3"/>
      <c r="D10" s="3"/>
      <c r="E10" s="3"/>
      <c r="F10" s="5">
        <v>0</v>
      </c>
      <c r="G10" s="3"/>
      <c r="H10" s="3"/>
      <c r="I10" s="4">
        <v>-266169.15000000002</v>
      </c>
      <c r="J10" s="3"/>
    </row>
    <row r="11" spans="1:10" x14ac:dyDescent="0.25">
      <c r="A11" s="3"/>
      <c r="B11" s="3" t="s">
        <v>500</v>
      </c>
      <c r="C11" s="3"/>
      <c r="D11" s="3"/>
      <c r="E11" s="3" t="s">
        <v>6</v>
      </c>
      <c r="F11" s="32">
        <f>SUM(F9:F10)</f>
        <v>73213235.090000004</v>
      </c>
      <c r="G11" s="3"/>
      <c r="H11" s="3" t="s">
        <v>6</v>
      </c>
      <c r="I11" s="33">
        <f>I9+I10</f>
        <v>72082495.820000008</v>
      </c>
      <c r="J11" s="3"/>
    </row>
    <row r="12" spans="1:10" x14ac:dyDescent="0.25">
      <c r="A12" s="3"/>
      <c r="B12" s="3" t="s">
        <v>210</v>
      </c>
      <c r="C12" s="3"/>
      <c r="D12" s="3"/>
      <c r="E12" s="3"/>
      <c r="F12" s="5"/>
      <c r="G12" s="3"/>
      <c r="H12" s="3"/>
      <c r="I12" s="4"/>
      <c r="J12" s="3"/>
    </row>
    <row r="13" spans="1:10" x14ac:dyDescent="0.25">
      <c r="A13" s="3"/>
      <c r="B13" s="3"/>
      <c r="C13" s="3"/>
      <c r="D13" s="3" t="s">
        <v>211</v>
      </c>
      <c r="E13" s="3"/>
      <c r="F13" s="5">
        <v>0</v>
      </c>
      <c r="G13" s="3"/>
      <c r="H13" s="3"/>
      <c r="I13" s="4">
        <v>5293070.4400000004</v>
      </c>
      <c r="J13" s="3"/>
    </row>
    <row r="14" spans="1:10" x14ac:dyDescent="0.25">
      <c r="A14" s="3"/>
      <c r="B14" s="3"/>
      <c r="C14" s="3"/>
      <c r="D14" s="3" t="s">
        <v>212</v>
      </c>
      <c r="E14" s="3"/>
      <c r="F14" s="5">
        <v>9856623.0500000007</v>
      </c>
      <c r="G14" s="3"/>
      <c r="H14" s="3"/>
      <c r="I14" s="6">
        <v>0</v>
      </c>
      <c r="J14" s="3"/>
    </row>
    <row r="15" spans="1:10" x14ac:dyDescent="0.25">
      <c r="A15" s="3"/>
      <c r="B15" s="3" t="s">
        <v>213</v>
      </c>
      <c r="C15" s="3"/>
      <c r="D15" s="3"/>
      <c r="E15" s="3"/>
      <c r="F15" s="5"/>
      <c r="G15" s="3"/>
      <c r="H15" s="3"/>
      <c r="I15" s="4"/>
      <c r="J15" s="3"/>
    </row>
    <row r="16" spans="1:10" x14ac:dyDescent="0.25">
      <c r="A16" s="3"/>
      <c r="B16" s="3"/>
      <c r="C16" s="3"/>
      <c r="D16" s="3" t="s">
        <v>214</v>
      </c>
      <c r="E16" s="3"/>
      <c r="F16" s="5">
        <v>-1489895.49</v>
      </c>
      <c r="G16" s="3"/>
      <c r="H16" s="3"/>
      <c r="I16" s="4">
        <v>-4162331.17</v>
      </c>
      <c r="J16" s="3"/>
    </row>
    <row r="17" spans="1:10" x14ac:dyDescent="0.25">
      <c r="A17" s="3"/>
      <c r="B17" s="3"/>
      <c r="C17" s="3"/>
      <c r="D17" s="3" t="s">
        <v>215</v>
      </c>
      <c r="E17" s="3"/>
      <c r="F17" s="4">
        <v>0</v>
      </c>
      <c r="G17" s="3"/>
      <c r="H17" s="3"/>
      <c r="I17" s="4">
        <v>0</v>
      </c>
      <c r="J17" s="3"/>
    </row>
    <row r="18" spans="1:10" x14ac:dyDescent="0.25">
      <c r="A18" s="3"/>
      <c r="B18" s="3"/>
      <c r="C18" s="3"/>
      <c r="D18" s="3" t="s">
        <v>212</v>
      </c>
      <c r="E18" s="3"/>
      <c r="F18" s="5">
        <v>0</v>
      </c>
      <c r="G18" s="3"/>
      <c r="H18" s="3"/>
      <c r="I18" s="4">
        <f>SUM('[1]SCGE BY FUND'!I19)</f>
        <v>0</v>
      </c>
      <c r="J18" s="3"/>
    </row>
    <row r="19" spans="1:10" s="12" customFormat="1" ht="16.5" thickBot="1" x14ac:dyDescent="0.3">
      <c r="A19" s="98" t="s">
        <v>503</v>
      </c>
      <c r="B19" s="98"/>
      <c r="C19" s="98"/>
      <c r="D19" s="98"/>
      <c r="E19" s="28" t="s">
        <v>6</v>
      </c>
      <c r="F19" s="29">
        <v>81579962.650000006</v>
      </c>
      <c r="G19" s="8"/>
      <c r="H19" s="28" t="s">
        <v>6</v>
      </c>
      <c r="I19" s="31">
        <f>SUM(I11:I18)</f>
        <v>73213235.090000004</v>
      </c>
      <c r="J19" s="8"/>
    </row>
    <row r="20" spans="1:10" ht="6" customHeight="1" thickTop="1" x14ac:dyDescent="0.25">
      <c r="A20" s="8"/>
      <c r="B20" s="8"/>
      <c r="C20" s="8"/>
      <c r="D20" s="8"/>
      <c r="E20" s="8"/>
      <c r="F20" s="3"/>
      <c r="G20" s="8"/>
      <c r="H20" s="8"/>
      <c r="I20" s="9"/>
      <c r="J20" s="8"/>
    </row>
    <row r="21" spans="1:10" ht="6" customHeight="1" x14ac:dyDescent="0.25">
      <c r="A21" s="8"/>
      <c r="B21" s="8"/>
      <c r="C21" s="8"/>
      <c r="D21" s="8"/>
      <c r="E21" s="8"/>
      <c r="F21" s="3"/>
      <c r="G21" s="8"/>
      <c r="H21" s="8"/>
      <c r="I21" s="9"/>
      <c r="J21" s="8"/>
    </row>
    <row r="22" spans="1:10" ht="6" customHeight="1" x14ac:dyDescent="0.25">
      <c r="A22" s="8"/>
      <c r="B22" s="8"/>
      <c r="C22" s="8"/>
      <c r="D22" s="8"/>
      <c r="E22" s="8"/>
      <c r="F22" s="3"/>
      <c r="G22" s="8"/>
      <c r="H22" s="8"/>
      <c r="I22" s="9"/>
      <c r="J22" s="8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95" t="s">
        <v>516</v>
      </c>
      <c r="B24" s="95"/>
      <c r="C24" s="95"/>
      <c r="D24" s="95"/>
      <c r="E24" s="95"/>
      <c r="F24" s="95"/>
      <c r="G24" s="95"/>
      <c r="H24" s="95"/>
      <c r="I24" s="95"/>
    </row>
    <row r="25" spans="1:10" x14ac:dyDescent="0.25">
      <c r="A25" s="3"/>
      <c r="B25" s="3"/>
      <c r="C25" s="3"/>
      <c r="D25" s="3"/>
      <c r="E25" s="3"/>
      <c r="H25" s="3"/>
    </row>
    <row r="26" spans="1:10" x14ac:dyDescent="0.25">
      <c r="F26" s="10"/>
    </row>
    <row r="27" spans="1:10" x14ac:dyDescent="0.25">
      <c r="F27" s="11"/>
    </row>
    <row r="28" spans="1:10" x14ac:dyDescent="0.25">
      <c r="F28" s="11"/>
    </row>
    <row r="29" spans="1:10" ht="15.75" customHeight="1" x14ac:dyDescent="0.25">
      <c r="F29" s="10"/>
    </row>
    <row r="30" spans="1:10" x14ac:dyDescent="0.25">
      <c r="F30" s="10"/>
      <c r="G30" s="10"/>
      <c r="H30" s="10"/>
      <c r="I30" s="10"/>
    </row>
    <row r="31" spans="1:10" x14ac:dyDescent="0.25">
      <c r="G31" s="10"/>
      <c r="H31" s="10"/>
      <c r="I31" s="10"/>
    </row>
  </sheetData>
  <sheetProtection algorithmName="SHA-512" hashValue="SAsg1CRFLurDQZbJM1cj05qnhCCEUj/l2hAnZQ/7AiER0iFNcWH9shb111420Yt8THczmxg3hbbkGQyYGDsaRg==" saltValue="jrhirbH5i7dOuKPVXSwPvQ==" spinCount="100000" sheet="1" objects="1" scenarios="1" selectLockedCells="1" selectUnlockedCells="1"/>
  <mergeCells count="9">
    <mergeCell ref="A24:I24"/>
    <mergeCell ref="A19:D19"/>
    <mergeCell ref="A1:J1"/>
    <mergeCell ref="A2:J2"/>
    <mergeCell ref="A3:J3"/>
    <mergeCell ref="A4:J4"/>
    <mergeCell ref="A6:D7"/>
    <mergeCell ref="E6:G7"/>
    <mergeCell ref="H6:J7"/>
  </mergeCells>
  <printOptions horizontalCentered="1"/>
  <pageMargins left="0.78125" right="0.52083333333333304" top="1" bottom="1" header="0.5" footer="0.5"/>
  <pageSetup firstPageNumber="18" orientation="portrait" useFirstPageNumber="1" horizontalDpi="4294967293" r:id="rId1"/>
  <headerFooter alignWithMargins="0">
    <oddFooter>&amp;C&amp;"Times New Roman,Regular"&amp;12&amp;P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Conso BS</vt:lpstr>
      <vt:lpstr>Conso SIE</vt:lpstr>
      <vt:lpstr>Conso SCF</vt:lpstr>
      <vt:lpstr>Conso SCGE</vt:lpstr>
      <vt:lpstr>'Conso BS'!Print_Area</vt:lpstr>
      <vt:lpstr>'Conso SCF'!Print_Area</vt:lpstr>
      <vt:lpstr>'Conso SCGE'!Print_Area</vt:lpstr>
      <vt:lpstr>'Conso SIE'!Print_Area</vt:lpstr>
      <vt:lpstr>'Conso BS'!Print_Titles</vt:lpstr>
      <vt:lpstr>'Conso SCF'!Print_Titles</vt:lpstr>
      <vt:lpstr>'Conso SIE'!Print_Titles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ito.rtleyno</cp:lastModifiedBy>
  <cp:lastPrinted>2015-07-06T01:05:00Z</cp:lastPrinted>
  <dcterms:created xsi:type="dcterms:W3CDTF">2015-03-16T06:13:10Z</dcterms:created>
  <dcterms:modified xsi:type="dcterms:W3CDTF">2015-07-06T01:05:25Z</dcterms:modified>
</cp:coreProperties>
</file>